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min\Recruitment\Teaching Post\Documents\"/>
    </mc:Choice>
  </mc:AlternateContent>
  <bookViews>
    <workbookView xWindow="0" yWindow="0" windowWidth="5235" windowHeight="1065" tabRatio="811" firstSheet="14" activeTab="14"/>
  </bookViews>
  <sheets>
    <sheet name="Sheet1" sheetId="1" state="hidden" r:id="rId1"/>
    <sheet name="Sheet2" sheetId="2" state="hidden" r:id="rId2"/>
    <sheet name="Sheet3" sheetId="3" state="hidden" r:id="rId3"/>
    <sheet name="Pankaj Misra" sheetId="4" state="hidden" r:id="rId4"/>
    <sheet name="Sheet5" sheetId="5" state="hidden" r:id="rId5"/>
    <sheet name="Sheet6" sheetId="6" state="hidden" r:id="rId6"/>
    <sheet name="Vinay Kumar Singh" sheetId="7" state="hidden" r:id="rId7"/>
    <sheet name="Sheet8" sheetId="8" state="hidden" r:id="rId8"/>
    <sheet name="Sheet9" sheetId="9" state="hidden" r:id="rId9"/>
    <sheet name="Sheet10" sheetId="10" state="hidden" r:id="rId10"/>
    <sheet name="Sheet11" sheetId="11" state="hidden" r:id="rId11"/>
    <sheet name="Sheet12" sheetId="12" state="hidden" r:id="rId12"/>
    <sheet name="Sheet13" sheetId="13" state="hidden" r:id="rId13"/>
    <sheet name="Capt. Subroto Khan" sheetId="14" state="hidden" r:id="rId14"/>
    <sheet name="CDC Sheet" sheetId="15" r:id="rId15"/>
    <sheet name="Capt. Gajanan B. Karanjikar" sheetId="16" state="hidden" r:id="rId16"/>
    <sheet name="Sheet17" sheetId="17" state="hidden" r:id="rId17"/>
    <sheet name="Sheet18" sheetId="18" state="hidden" r:id="rId18"/>
  </sheets>
  <definedNames>
    <definedName name="_xlnm._FilterDatabase" localSheetId="12" hidden="1">Sheet13!$D$3:$D$75</definedName>
    <definedName name="_xlnm.Print_Area" localSheetId="15">'Capt. Gajanan B. Karanjikar'!$B$2:$F$50</definedName>
    <definedName name="_xlnm.Print_Area" localSheetId="13">'Capt. Subroto Khan'!$B$3:$F$56</definedName>
    <definedName name="_xlnm.Print_Area" localSheetId="14">'CDC Sheet'!$B$6:$F$41</definedName>
    <definedName name="_xlnm.Print_Area" localSheetId="0">Sheet1!$B$3:$I$23</definedName>
    <definedName name="_xlnm.Print_Area" localSheetId="9">Sheet10!$B$3:$F$80</definedName>
    <definedName name="_xlnm.Print_Area" localSheetId="10">Sheet11!$B$2:$F$43</definedName>
    <definedName name="_xlnm.Print_Area" localSheetId="11">Sheet12!$B$3:$F$58</definedName>
    <definedName name="_xlnm.Print_Area" localSheetId="12">Sheet13!$B$2:$F$88</definedName>
    <definedName name="_xlnm.Print_Area" localSheetId="16">Sheet17!$B$2:$F$59</definedName>
    <definedName name="_xlnm.Print_Area" localSheetId="17">Sheet18!$B$2:$F$47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5" l="1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F41" i="16"/>
  <c r="F43" i="16" s="1"/>
  <c r="E21" i="15"/>
  <c r="E20" i="15"/>
  <c r="E19" i="15"/>
  <c r="E18" i="15"/>
  <c r="E16" i="15"/>
  <c r="F34" i="15"/>
  <c r="F33" i="15"/>
  <c r="F47" i="14"/>
  <c r="F42" i="7"/>
  <c r="E23" i="15" l="1"/>
  <c r="E31" i="16"/>
  <c r="E32" i="16" s="1"/>
  <c r="F38" i="18"/>
  <c r="F34" i="18"/>
  <c r="F50" i="17"/>
  <c r="F49" i="17"/>
  <c r="F48" i="17"/>
  <c r="F47" i="17"/>
  <c r="E29" i="17"/>
  <c r="E28" i="17"/>
  <c r="E34" i="14" l="1"/>
  <c r="E33" i="14"/>
  <c r="E32" i="14"/>
  <c r="E31" i="14"/>
  <c r="E30" i="14"/>
  <c r="E28" i="14"/>
  <c r="E27" i="14"/>
  <c r="E34" i="13"/>
  <c r="E33" i="13"/>
  <c r="E32" i="13"/>
  <c r="E59" i="13"/>
  <c r="E66" i="13" l="1"/>
  <c r="E65" i="13"/>
  <c r="E64" i="13"/>
  <c r="E63" i="13"/>
  <c r="E62" i="13"/>
  <c r="E61" i="13"/>
  <c r="E60" i="13"/>
  <c r="E58" i="13"/>
  <c r="E57" i="13"/>
  <c r="E56" i="13"/>
  <c r="E55" i="13"/>
  <c r="E54" i="13"/>
  <c r="E53" i="13"/>
  <c r="E52" i="13"/>
  <c r="E51" i="13"/>
  <c r="E50" i="13"/>
  <c r="E35" i="12"/>
  <c r="E34" i="12"/>
  <c r="E33" i="12"/>
  <c r="E32" i="12"/>
  <c r="E31" i="12"/>
  <c r="E30" i="12"/>
  <c r="E29" i="12"/>
  <c r="E28" i="12"/>
  <c r="E27" i="12"/>
  <c r="E26" i="12"/>
  <c r="F37" i="11"/>
  <c r="F70" i="10"/>
  <c r="F63" i="10"/>
  <c r="F64" i="10"/>
  <c r="F65" i="10"/>
  <c r="F66" i="10"/>
  <c r="F67" i="10"/>
  <c r="F68" i="10"/>
  <c r="F69" i="10"/>
  <c r="F62" i="10"/>
  <c r="F61" i="10"/>
  <c r="F60" i="10"/>
  <c r="E25" i="10"/>
  <c r="E26" i="10"/>
  <c r="E27" i="10"/>
  <c r="E28" i="10"/>
  <c r="E29" i="10"/>
  <c r="E31" i="10"/>
  <c r="E32" i="10"/>
  <c r="E33" i="10"/>
  <c r="E34" i="10"/>
  <c r="E35" i="10"/>
  <c r="E36" i="10"/>
  <c r="E39" i="9" l="1"/>
  <c r="E40" i="9"/>
  <c r="E38" i="9"/>
  <c r="E35" i="9"/>
  <c r="E36" i="9"/>
  <c r="E33" i="9"/>
  <c r="E34" i="9"/>
  <c r="E31" i="9"/>
  <c r="E32" i="9"/>
  <c r="E29" i="9"/>
  <c r="E30" i="9"/>
  <c r="F41" i="8"/>
  <c r="F40" i="8"/>
  <c r="F39" i="8"/>
  <c r="E31" i="6"/>
  <c r="E15" i="4" l="1"/>
  <c r="E14" i="4"/>
  <c r="E13" i="4"/>
  <c r="E12" i="4"/>
  <c r="E11" i="4"/>
  <c r="E37" i="3"/>
  <c r="E36" i="3"/>
  <c r="E35" i="3"/>
  <c r="E34" i="3"/>
  <c r="E32" i="3"/>
  <c r="E31" i="3"/>
  <c r="E30" i="3"/>
  <c r="E27" i="3"/>
  <c r="E26" i="3"/>
  <c r="E25" i="3"/>
  <c r="E24" i="3"/>
  <c r="F51" i="3"/>
  <c r="F56" i="2"/>
  <c r="E40" i="2"/>
  <c r="E39" i="2"/>
  <c r="E38" i="2"/>
  <c r="E37" i="2"/>
  <c r="E36" i="2"/>
  <c r="E34" i="2"/>
  <c r="E33" i="2"/>
  <c r="E32" i="2"/>
  <c r="E35" i="2"/>
  <c r="E31" i="2"/>
  <c r="E30" i="2"/>
  <c r="E29" i="2"/>
  <c r="E28" i="2"/>
  <c r="E27" i="2"/>
  <c r="E26" i="2"/>
  <c r="F37" i="18" l="1"/>
  <c r="F36" i="18"/>
  <c r="F35" i="18"/>
  <c r="F46" i="17"/>
  <c r="F45" i="17"/>
  <c r="F44" i="17"/>
  <c r="F43" i="17"/>
  <c r="F42" i="17"/>
  <c r="F71" i="10"/>
  <c r="F32" i="15"/>
  <c r="F36" i="15" s="1"/>
  <c r="F46" i="14"/>
  <c r="F48" i="14" s="1"/>
  <c r="F48" i="12"/>
  <c r="F39" i="11"/>
  <c r="F40" i="11" s="1"/>
  <c r="H16" i="1" s="1"/>
  <c r="F43" i="8"/>
  <c r="F42" i="6"/>
  <c r="F41" i="6"/>
  <c r="F40" i="6"/>
  <c r="F41" i="5"/>
  <c r="F34" i="4"/>
  <c r="F33" i="4"/>
  <c r="F32" i="4"/>
  <c r="E21" i="18"/>
  <c r="E20" i="18"/>
  <c r="E19" i="18"/>
  <c r="E18" i="18"/>
  <c r="E17" i="18"/>
  <c r="E16" i="18"/>
  <c r="E15" i="18"/>
  <c r="E14" i="18"/>
  <c r="E13" i="18"/>
  <c r="E12" i="18"/>
  <c r="E11" i="18"/>
  <c r="E10" i="18"/>
  <c r="E30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27" i="16"/>
  <c r="E26" i="16"/>
  <c r="E25" i="16"/>
  <c r="E24" i="16"/>
  <c r="E23" i="16"/>
  <c r="E15" i="15"/>
  <c r="E14" i="15"/>
  <c r="E13" i="15"/>
  <c r="E12" i="15"/>
  <c r="E11" i="15"/>
  <c r="E29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67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70" i="13" s="1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30" i="10"/>
  <c r="E37" i="10"/>
  <c r="E38" i="10"/>
  <c r="E39" i="10"/>
  <c r="E40" i="10"/>
  <c r="E41" i="10"/>
  <c r="E42" i="10"/>
  <c r="E43" i="10"/>
  <c r="E44" i="10"/>
  <c r="E45" i="10"/>
  <c r="E46" i="10"/>
  <c r="E47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12" i="10"/>
  <c r="E37" i="9"/>
  <c r="E43" i="9" s="1"/>
  <c r="E44" i="9" s="1"/>
  <c r="E27" i="9"/>
  <c r="E28" i="9"/>
  <c r="E25" i="9"/>
  <c r="E26" i="9"/>
  <c r="E23" i="9"/>
  <c r="E24" i="9"/>
  <c r="E22" i="9"/>
  <c r="E20" i="9"/>
  <c r="E21" i="9"/>
  <c r="E18" i="9"/>
  <c r="E19" i="9"/>
  <c r="E16" i="9"/>
  <c r="E17" i="9"/>
  <c r="E14" i="9"/>
  <c r="E15" i="9"/>
  <c r="E12" i="9"/>
  <c r="E13" i="9"/>
  <c r="E11" i="9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1" i="7"/>
  <c r="E12" i="7"/>
  <c r="E13" i="7"/>
  <c r="E14" i="7"/>
  <c r="E15" i="7"/>
  <c r="E16" i="7"/>
  <c r="E18" i="7"/>
  <c r="E20" i="7"/>
  <c r="E21" i="7"/>
  <c r="E23" i="7"/>
  <c r="E22" i="7"/>
  <c r="E24" i="7"/>
  <c r="E25" i="7"/>
  <c r="E26" i="7"/>
  <c r="E27" i="7"/>
  <c r="E28" i="7"/>
  <c r="E29" i="7"/>
  <c r="E17" i="7"/>
  <c r="E19" i="7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11" i="6"/>
  <c r="E12" i="6"/>
  <c r="E13" i="6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20" i="4"/>
  <c r="E19" i="4"/>
  <c r="E18" i="4"/>
  <c r="E17" i="4"/>
  <c r="E16" i="4"/>
  <c r="E10" i="4"/>
  <c r="E23" i="4" s="1"/>
  <c r="E24" i="4" s="1"/>
  <c r="E33" i="3"/>
  <c r="E29" i="3"/>
  <c r="E28" i="3"/>
  <c r="E23" i="3"/>
  <c r="E22" i="3"/>
  <c r="E21" i="3"/>
  <c r="E20" i="3"/>
  <c r="E19" i="3"/>
  <c r="E18" i="3"/>
  <c r="E17" i="3"/>
  <c r="E16" i="3"/>
  <c r="E15" i="3"/>
  <c r="E14" i="3"/>
  <c r="E13" i="3"/>
  <c r="E12" i="3"/>
  <c r="F50" i="3"/>
  <c r="F57" i="2"/>
  <c r="F55" i="2"/>
  <c r="E41" i="2"/>
  <c r="E44" i="2" s="1"/>
  <c r="E45" i="2" s="1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25" i="15" l="1"/>
  <c r="E26" i="15" s="1"/>
  <c r="E29" i="8"/>
  <c r="E30" i="8" s="1"/>
  <c r="E48" i="10"/>
  <c r="E36" i="12"/>
  <c r="E29" i="16"/>
  <c r="E28" i="11"/>
  <c r="E29" i="11" s="1"/>
  <c r="E38" i="12"/>
  <c r="E39" i="12" s="1"/>
  <c r="E28" i="6"/>
  <c r="E32" i="7"/>
  <c r="E33" i="7" s="1"/>
  <c r="E37" i="14"/>
  <c r="E38" i="14" s="1"/>
  <c r="E30" i="7"/>
  <c r="E50" i="10"/>
  <c r="E51" i="10" s="1"/>
  <c r="E35" i="14"/>
  <c r="E24" i="18"/>
  <c r="E25" i="18" s="1"/>
  <c r="E22" i="18"/>
  <c r="E33" i="17"/>
  <c r="E34" i="17" s="1"/>
  <c r="E31" i="17"/>
  <c r="E68" i="13"/>
  <c r="E71" i="13"/>
  <c r="F80" i="13"/>
  <c r="F50" i="12"/>
  <c r="F51" i="12" s="1"/>
  <c r="H17" i="1" s="1"/>
  <c r="E26" i="11"/>
  <c r="E41" i="9"/>
  <c r="E27" i="8"/>
  <c r="E31" i="5"/>
  <c r="E32" i="5" s="1"/>
  <c r="E29" i="5"/>
  <c r="E21" i="4"/>
  <c r="E40" i="3"/>
  <c r="E41" i="3" s="1"/>
  <c r="E38" i="3"/>
  <c r="E42" i="2"/>
  <c r="F40" i="18"/>
  <c r="F51" i="17"/>
  <c r="F52" i="17" s="1"/>
  <c r="H22" i="1" s="1"/>
  <c r="F44" i="16"/>
  <c r="H21" i="1" s="1"/>
  <c r="F72" i="10"/>
  <c r="H15" i="1" s="1"/>
  <c r="F55" i="9"/>
  <c r="H14" i="1" s="1"/>
  <c r="F44" i="8"/>
  <c r="H13" i="1" s="1"/>
  <c r="F44" i="7"/>
  <c r="F44" i="6"/>
  <c r="F43" i="5"/>
  <c r="F44" i="5" s="1"/>
  <c r="H10" i="1" s="1"/>
  <c r="F35" i="4"/>
  <c r="F58" i="2"/>
  <c r="F59" i="2" s="1"/>
  <c r="H7" i="1" s="1"/>
  <c r="F53" i="3"/>
  <c r="F54" i="3" s="1"/>
  <c r="H8" i="1" s="1"/>
  <c r="F41" i="18" l="1"/>
  <c r="H23" i="1" s="1"/>
  <c r="F37" i="15"/>
  <c r="H20" i="1" s="1"/>
  <c r="F49" i="14"/>
  <c r="H19" i="1" s="1"/>
  <c r="F81" i="13"/>
  <c r="H18" i="1" s="1"/>
  <c r="F45" i="7"/>
  <c r="H12" i="1" s="1"/>
  <c r="F45" i="6"/>
  <c r="H11" i="1" s="1"/>
  <c r="F36" i="4"/>
  <c r="H9" i="1" s="1"/>
  <c r="E26" i="18"/>
  <c r="E23" i="18"/>
  <c r="E23" i="1" s="1"/>
  <c r="E35" i="17"/>
  <c r="E32" i="17"/>
  <c r="E22" i="1" s="1"/>
  <c r="E27" i="15"/>
  <c r="F40" i="15" s="1"/>
  <c r="E27" i="18" l="1"/>
  <c r="F23" i="1" s="1"/>
  <c r="E28" i="18"/>
  <c r="E36" i="17"/>
  <c r="F22" i="1" s="1"/>
  <c r="E37" i="17"/>
  <c r="E24" i="15"/>
  <c r="E20" i="1" s="1"/>
  <c r="E28" i="15"/>
  <c r="E72" i="13"/>
  <c r="E74" i="13" s="1"/>
  <c r="E40" i="12"/>
  <c r="E37" i="12"/>
  <c r="E17" i="1" s="1"/>
  <c r="E30" i="11"/>
  <c r="E27" i="11"/>
  <c r="E16" i="1" s="1"/>
  <c r="E52" i="10"/>
  <c r="E49" i="10"/>
  <c r="E15" i="1" s="1"/>
  <c r="E45" i="9"/>
  <c r="E42" i="9"/>
  <c r="E14" i="1" s="1"/>
  <c r="E31" i="8"/>
  <c r="E28" i="8"/>
  <c r="E13" i="1" s="1"/>
  <c r="E34" i="7"/>
  <c r="E31" i="7"/>
  <c r="E12" i="1" s="1"/>
  <c r="E32" i="6"/>
  <c r="E29" i="6"/>
  <c r="E11" i="1" s="1"/>
  <c r="E33" i="5"/>
  <c r="E30" i="5"/>
  <c r="E10" i="1" s="1"/>
  <c r="E25" i="4"/>
  <c r="E22" i="4"/>
  <c r="E9" i="1" s="1"/>
  <c r="E46" i="2"/>
  <c r="E47" i="2" s="1"/>
  <c r="D23" i="1"/>
  <c r="D22" i="1"/>
  <c r="D21" i="1"/>
  <c r="D20" i="1"/>
  <c r="D19" i="1"/>
  <c r="D18" i="1"/>
  <c r="D17" i="1"/>
  <c r="D16" i="1"/>
  <c r="D15" i="1"/>
  <c r="D14" i="1"/>
  <c r="D13" i="1"/>
  <c r="C23" i="1"/>
  <c r="C22" i="1"/>
  <c r="C21" i="1"/>
  <c r="E48" i="2" l="1"/>
  <c r="E49" i="2" s="1"/>
  <c r="G7" i="1" s="1"/>
  <c r="E29" i="18"/>
  <c r="G23" i="1" s="1"/>
  <c r="F46" i="18"/>
  <c r="F47" i="18" s="1"/>
  <c r="I23" i="1" s="1"/>
  <c r="G20" i="1"/>
  <c r="F41" i="15"/>
  <c r="I20" i="1" s="1"/>
  <c r="E75" i="13"/>
  <c r="G18" i="1" s="1"/>
  <c r="F87" i="13"/>
  <c r="F88" i="13" s="1"/>
  <c r="I18" i="1" s="1"/>
  <c r="E38" i="17"/>
  <c r="G22" i="1" s="1"/>
  <c r="F58" i="17"/>
  <c r="F59" i="17" s="1"/>
  <c r="I22" i="1" s="1"/>
  <c r="F20" i="1"/>
  <c r="E41" i="12"/>
  <c r="F17" i="1" s="1"/>
  <c r="E42" i="12"/>
  <c r="E31" i="11"/>
  <c r="F16" i="1" s="1"/>
  <c r="E32" i="11"/>
  <c r="E53" i="10"/>
  <c r="E54" i="10"/>
  <c r="F79" i="10" s="1"/>
  <c r="E46" i="9"/>
  <c r="F14" i="1" s="1"/>
  <c r="E47" i="9"/>
  <c r="F57" i="9" s="1"/>
  <c r="E32" i="8"/>
  <c r="F13" i="1" s="1"/>
  <c r="E33" i="8"/>
  <c r="E35" i="7"/>
  <c r="F12" i="1" s="1"/>
  <c r="E36" i="7"/>
  <c r="E33" i="6"/>
  <c r="F11" i="1" s="1"/>
  <c r="E34" i="6"/>
  <c r="E34" i="5"/>
  <c r="F10" i="1" s="1"/>
  <c r="E35" i="5"/>
  <c r="E26" i="4"/>
  <c r="F9" i="1" s="1"/>
  <c r="E27" i="4"/>
  <c r="F7" i="1"/>
  <c r="E30" i="16"/>
  <c r="E21" i="1" s="1"/>
  <c r="E33" i="16"/>
  <c r="C20" i="1"/>
  <c r="C19" i="1"/>
  <c r="C18" i="1"/>
  <c r="C17" i="1"/>
  <c r="C16" i="1"/>
  <c r="C15" i="1"/>
  <c r="C14" i="1"/>
  <c r="C13" i="1"/>
  <c r="D12" i="1"/>
  <c r="D11" i="1"/>
  <c r="D10" i="1"/>
  <c r="C12" i="1"/>
  <c r="C11" i="1"/>
  <c r="C10" i="1"/>
  <c r="F67" i="2" l="1"/>
  <c r="F68" i="2" s="1"/>
  <c r="I7" i="1" s="1"/>
  <c r="E43" i="12"/>
  <c r="G17" i="1" s="1"/>
  <c r="F57" i="12"/>
  <c r="F58" i="12" s="1"/>
  <c r="I17" i="1" s="1"/>
  <c r="F15" i="1"/>
  <c r="F80" i="10"/>
  <c r="I15" i="1" s="1"/>
  <c r="E33" i="11"/>
  <c r="G16" i="1" s="1"/>
  <c r="F42" i="11"/>
  <c r="F43" i="11" s="1"/>
  <c r="I16" i="1" s="1"/>
  <c r="E55" i="10"/>
  <c r="G15" i="1" s="1"/>
  <c r="E48" i="9"/>
  <c r="G14" i="1" s="1"/>
  <c r="F58" i="9"/>
  <c r="I14" i="1" s="1"/>
  <c r="E34" i="8"/>
  <c r="G13" i="1" s="1"/>
  <c r="F50" i="8"/>
  <c r="F51" i="8" s="1"/>
  <c r="I13" i="1" s="1"/>
  <c r="E37" i="7"/>
  <c r="G12" i="1" s="1"/>
  <c r="F48" i="7"/>
  <c r="E35" i="6"/>
  <c r="G11" i="1" s="1"/>
  <c r="F50" i="6"/>
  <c r="F51" i="6" s="1"/>
  <c r="I11" i="1" s="1"/>
  <c r="E36" i="5"/>
  <c r="G10" i="1" s="1"/>
  <c r="F54" i="5"/>
  <c r="F55" i="5" s="1"/>
  <c r="I10" i="1" s="1"/>
  <c r="E28" i="4"/>
  <c r="G9" i="1" s="1"/>
  <c r="F38" i="4"/>
  <c r="F39" i="4" s="1"/>
  <c r="I9" i="1" s="1"/>
  <c r="E34" i="16"/>
  <c r="F21" i="1" s="1"/>
  <c r="E35" i="16"/>
  <c r="D9" i="1"/>
  <c r="C9" i="1"/>
  <c r="D8" i="1"/>
  <c r="C8" i="1"/>
  <c r="D7" i="1"/>
  <c r="C7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E36" i="16" l="1"/>
  <c r="G21" i="1" s="1"/>
  <c r="F49" i="16"/>
  <c r="F50" i="16" s="1"/>
  <c r="I21" i="1" s="1"/>
  <c r="E42" i="3"/>
  <c r="E36" i="14"/>
  <c r="E19" i="1" s="1"/>
  <c r="E39" i="14"/>
  <c r="E73" i="13"/>
  <c r="F18" i="1" s="1"/>
  <c r="E69" i="13"/>
  <c r="E18" i="1" s="1"/>
  <c r="F49" i="7"/>
  <c r="I12" i="1" s="1"/>
  <c r="E43" i="3" l="1"/>
  <c r="F8" i="1" s="1"/>
  <c r="E40" i="14"/>
  <c r="F19" i="1" s="1"/>
  <c r="E41" i="14"/>
  <c r="E44" i="3"/>
  <c r="E43" i="2"/>
  <c r="E7" i="1" s="1"/>
  <c r="E39" i="3"/>
  <c r="E8" i="1" s="1"/>
  <c r="E45" i="3" l="1"/>
  <c r="G8" i="1" s="1"/>
  <c r="F62" i="3"/>
  <c r="F63" i="3" s="1"/>
  <c r="I8" i="1" s="1"/>
  <c r="E42" i="14"/>
  <c r="G19" i="1" s="1"/>
  <c r="F55" i="14"/>
  <c r="F56" i="14" s="1"/>
  <c r="I19" i="1" s="1"/>
</calcChain>
</file>

<file path=xl/sharedStrings.xml><?xml version="1.0" encoding="utf-8"?>
<sst xmlns="http://schemas.openxmlformats.org/spreadsheetml/2006/main" count="1001" uniqueCount="163">
  <si>
    <t>Application No.</t>
  </si>
  <si>
    <t>Name</t>
  </si>
  <si>
    <t>Days</t>
  </si>
  <si>
    <t>Sl.No.</t>
  </si>
  <si>
    <t>No. of years</t>
  </si>
  <si>
    <t>Period of CDC</t>
  </si>
  <si>
    <t xml:space="preserve">From </t>
  </si>
  <si>
    <t>TO</t>
  </si>
  <si>
    <t>Rank</t>
  </si>
  <si>
    <t>Chief Officer</t>
  </si>
  <si>
    <t>Master</t>
  </si>
  <si>
    <t>2nd Officer</t>
  </si>
  <si>
    <t>3rd Officer</t>
  </si>
  <si>
    <t>Chief Engineer</t>
  </si>
  <si>
    <t>2nd Engineer</t>
  </si>
  <si>
    <t>3rd Engineer</t>
  </si>
  <si>
    <t>4th Engineer</t>
  </si>
  <si>
    <t>5th Engineer</t>
  </si>
  <si>
    <t>(In Mgmt. Level)</t>
  </si>
  <si>
    <t>(In Total)</t>
  </si>
  <si>
    <t>Total Period of Sailing in Mgmt. Level (in Days)</t>
  </si>
  <si>
    <t>Total Period of Sailing in Mgmt. Level (in Y/M/D)</t>
  </si>
  <si>
    <t>Total Period of Sailing in Total (in Days)</t>
  </si>
  <si>
    <t>Total Period of Sailing in Total (in Y/M/D)</t>
  </si>
  <si>
    <t>Sl.No</t>
  </si>
  <si>
    <t>Total Period of Sailing  in Total * 2 (in Y/M/D)</t>
  </si>
  <si>
    <t>Total Period of Sailing  in Total * 2 (in Days)</t>
  </si>
  <si>
    <t>Shore Experience</t>
  </si>
  <si>
    <t>Designation</t>
  </si>
  <si>
    <t>Organisation</t>
  </si>
  <si>
    <t>Faculty</t>
  </si>
  <si>
    <t>Principal</t>
  </si>
  <si>
    <t>Total Period of Shore Experience in Total  (in Days)</t>
  </si>
  <si>
    <t>Total Period of Shore Experience in Total  (in Y/M/D)</t>
  </si>
  <si>
    <t>Total Work Experience ( In Days)</t>
  </si>
  <si>
    <t>Total Work Experience ( In Y/M/D)</t>
  </si>
  <si>
    <t xml:space="preserve">Organisation </t>
  </si>
  <si>
    <t>SCI</t>
  </si>
  <si>
    <t>General Manager</t>
  </si>
  <si>
    <t>Associate Prof.</t>
  </si>
  <si>
    <t>MASSA</t>
  </si>
  <si>
    <t>FOSMA</t>
  </si>
  <si>
    <t>Vice Principal</t>
  </si>
  <si>
    <t xml:space="preserve">Total Period of Sailing in Total (in Days) </t>
  </si>
  <si>
    <t xml:space="preserve">Total Period of Sailing in Total (in Y/M/D) </t>
  </si>
  <si>
    <t xml:space="preserve">Total Period of Sailing  in Total * 2 (in Days) </t>
  </si>
  <si>
    <t xml:space="preserve">Total Period of Sailing  in Total * 2 (in Y/M/D) </t>
  </si>
  <si>
    <t>Total Work Experience</t>
  </si>
  <si>
    <t>(In All Levels)</t>
  </si>
  <si>
    <t>[(In All Levels) * 2]</t>
  </si>
  <si>
    <t>(a) Sailing Experience</t>
  </si>
  <si>
    <t>(b) Shore Experience</t>
  </si>
  <si>
    <t>[ a + b ]</t>
  </si>
  <si>
    <t>Consolidated Statement - Mariners w.r.t Sailing &amp; Shore Experience</t>
  </si>
  <si>
    <t>CD/M/01</t>
  </si>
  <si>
    <t>Remarks:</t>
  </si>
  <si>
    <t>Master (FG)</t>
  </si>
  <si>
    <t>Issued by GoI</t>
  </si>
  <si>
    <t>CD/M/02</t>
  </si>
  <si>
    <t>Total Period of Sailing in Other than Mgmt. level (in days)</t>
  </si>
  <si>
    <t>Total Period of Sailing in Other than Mgmt. level (in Y/M/D)</t>
  </si>
  <si>
    <t>Yak Educational Trust</t>
  </si>
  <si>
    <t>IMU-NMC</t>
  </si>
  <si>
    <t>MMTI</t>
  </si>
  <si>
    <t>Capt. Vartul Dixit</t>
  </si>
  <si>
    <t>Ch. Engg. Mohan Singh Pal</t>
  </si>
  <si>
    <t>Extra - First Class (MEO) - Issued by GoI</t>
  </si>
  <si>
    <t>FOSMA MIRO</t>
  </si>
  <si>
    <t>Sr. Surveyor</t>
  </si>
  <si>
    <t>IR Class</t>
  </si>
  <si>
    <t>MEO (Class I) - Issued by GoI</t>
  </si>
  <si>
    <t>1. Out of 09 Shore experience declared by the candidate, only 02 is having evidence for service qualification. Remaining 07, ESC may decide</t>
  </si>
  <si>
    <t>2. Few CDC entries were not counted by the candidate in his application form</t>
  </si>
  <si>
    <t>CD/M/03</t>
  </si>
  <si>
    <t>Ch. Engg. Pankaj Misra</t>
  </si>
  <si>
    <t>Indus Aust Maritime</t>
  </si>
  <si>
    <t>Technical Manager</t>
  </si>
  <si>
    <t>Reliance GMSPL</t>
  </si>
  <si>
    <t>Wartsila</t>
  </si>
  <si>
    <t>Sr. Manager  / General manager</t>
  </si>
  <si>
    <t>CD/M/04</t>
  </si>
  <si>
    <t>1. 05.01.2015 to 30.04.2018 as Vice Principal in Yak Educational Institute, in-between Sailing period considered seperately</t>
  </si>
  <si>
    <t>2. Period served as Visiting Faculty not considered</t>
  </si>
  <si>
    <t>Master (FG) - Issued by GoI</t>
  </si>
  <si>
    <t>Dr. (Capt.) Vipan Kumar Chand</t>
  </si>
  <si>
    <t>3rd Officer / 2nd Officer</t>
  </si>
  <si>
    <t>2. Need more scrutiny with original CDC</t>
  </si>
  <si>
    <t>Faculty / Chief Manager</t>
  </si>
  <si>
    <t>3. However, candidate attached one letter from SCI without the Candidate's name.</t>
  </si>
  <si>
    <t>1. 31-07-1996 to 02-04-1998; 09-04-1999 to 26-08-1999; 28-08-1999 to 25-08-2000 &amp; 16-03-2003 to 27-01-2004 - CDC entries were not supported  by Ship Stamp &amp; Signature of Master &amp; Shipping Master. Port of Engagement &amp; Port of Discharge not mentioned. - hence not included in sailing experience in above table</t>
  </si>
  <si>
    <t>Ch. Engg. Subodh Srinivas Devgaonkar</t>
  </si>
  <si>
    <t>CD/M/05</t>
  </si>
  <si>
    <t>MANET</t>
  </si>
  <si>
    <t xml:space="preserve">1. CDC copies not attached for 5th Engineer to 2nd Engineer [1987 to 1994] </t>
  </si>
  <si>
    <t>MANET / MIT ADT Univ.</t>
  </si>
  <si>
    <t>CD/M/06</t>
  </si>
  <si>
    <t>Capt. Vinay Kumar Singh</t>
  </si>
  <si>
    <t>Capt. Arvind Kumar</t>
  </si>
  <si>
    <t>CD/M/07</t>
  </si>
  <si>
    <t>MRPL</t>
  </si>
  <si>
    <t>DGM (Marine)</t>
  </si>
  <si>
    <t>GM (Shipping)</t>
  </si>
  <si>
    <t>Essar Ports</t>
  </si>
  <si>
    <t>TNOC</t>
  </si>
  <si>
    <t>KPCL</t>
  </si>
  <si>
    <t>Manager / 
Sr. Manager / AGM / DGM (Marine)</t>
  </si>
  <si>
    <t>CD/M/08</t>
  </si>
  <si>
    <t>1. Trainee Nautical Officer Cadet (TNOC) period not considered for calculation of Sailing Experience.</t>
  </si>
  <si>
    <t>Capt. Aditya Dey</t>
  </si>
  <si>
    <t>MEO (Class I) - Issued by  GoI</t>
  </si>
  <si>
    <t>CD/M/09</t>
  </si>
  <si>
    <t>Extra Master - Issued by GoI</t>
  </si>
  <si>
    <t>4th Officer</t>
  </si>
  <si>
    <t>2nd Officer / Addl. Chief Officer</t>
  </si>
  <si>
    <t>Chief Officer / Addl. Master</t>
  </si>
  <si>
    <t>NATCOM ERF</t>
  </si>
  <si>
    <t>Marine Consultant</t>
  </si>
  <si>
    <t>Lanka ATSL</t>
  </si>
  <si>
    <t>1. Shore Experience in ARI not attached by the applicant</t>
  </si>
  <si>
    <t>Capt. Jayaraman Purushotham</t>
  </si>
  <si>
    <t>CD/M/10</t>
  </si>
  <si>
    <t>Manager / DGM / VP / GM</t>
  </si>
  <si>
    <t>Capt. Satpal Agarwal</t>
  </si>
  <si>
    <t>CD/M/11</t>
  </si>
  <si>
    <t>Vships</t>
  </si>
  <si>
    <t>Regional Training Manager</t>
  </si>
  <si>
    <t>1. Shore Experience - Certificate for (i) Selandia MSL and (ii) Star Ship VML were not attached by the candidate.</t>
  </si>
  <si>
    <t>Capt. Dr. Deb Narayan Goswami</t>
  </si>
  <si>
    <t>CD/M/12</t>
  </si>
  <si>
    <t>Addl. 3rd Officer</t>
  </si>
  <si>
    <t>1. Visiting Faculty experince in IMU not considered as shore experience</t>
  </si>
  <si>
    <t>CD/M/13</t>
  </si>
  <si>
    <t>2. Deck Cadet sailing experince not considered</t>
  </si>
  <si>
    <t>Capt. Subroto Khan</t>
  </si>
  <si>
    <t>ARI</t>
  </si>
  <si>
    <t>Capt. Gajanan Bhalchandra Karanjikar</t>
  </si>
  <si>
    <t>CD/M/15</t>
  </si>
  <si>
    <t>Capt. Rakesh Johri</t>
  </si>
  <si>
    <t>CD/M/16</t>
  </si>
  <si>
    <t>Chief Officer 
(1st Off.)</t>
  </si>
  <si>
    <t xml:space="preserve">Chief Officer </t>
  </si>
  <si>
    <t>1. Cadet Period not included in the service period. (sailing)</t>
  </si>
  <si>
    <t>DGS / MMD</t>
  </si>
  <si>
    <t>DGM</t>
  </si>
  <si>
    <t>2. Shore Experince in SCI from 14.10.2015 to till date - not attached by the candidate</t>
  </si>
  <si>
    <t>Nautical Surveyor (Ad-hoc)</t>
  </si>
  <si>
    <t>CD/M/17</t>
  </si>
  <si>
    <t>Ashish Marotrao Wankhade</t>
  </si>
  <si>
    <t>Addl. 3rd Engg.</t>
  </si>
  <si>
    <t>DNV</t>
  </si>
  <si>
    <t>ESS - DDG (T) 
[Ad-hoc]</t>
  </si>
  <si>
    <t xml:space="preserve">ESS - DDG (T) </t>
  </si>
  <si>
    <t>1. Shore Experience in DGS/MMD from 25.08.2018 to till date - not attached by candidate</t>
  </si>
  <si>
    <t>2. Shore Experience in FOSMA - Attached certificate not covering entire period declared by the candidate.</t>
  </si>
  <si>
    <t>Loyalty Marine Services</t>
  </si>
  <si>
    <t>Marine Supdt. / Director</t>
  </si>
  <si>
    <t>GEIMS</t>
  </si>
  <si>
    <t>Nautical Faculty</t>
  </si>
  <si>
    <t>* Shore experience certificate by Honeywell AIL &amp; Tata Honeywell not seems to be related with Maritime Sector.</t>
  </si>
  <si>
    <t>SICAL</t>
  </si>
  <si>
    <t>General Manager - Coastal Shipping</t>
  </si>
  <si>
    <t>1. Mercator Lines &amp; Mercator Ltd - No proper date of period of service &amp; no issuing authority  signature.</t>
  </si>
  <si>
    <r>
      <rPr>
        <b/>
        <u/>
        <sz val="11"/>
        <color theme="1"/>
        <rFont val="Calibri"/>
        <family val="2"/>
        <scheme val="minor"/>
      </rPr>
      <t>Instruction:</t>
    </r>
    <r>
      <rPr>
        <sz val="11"/>
        <color theme="1"/>
        <rFont val="Calibri"/>
        <family val="2"/>
        <scheme val="minor"/>
      </rPr>
      <t xml:space="preserve"> Candidates (Mariner Category) are requested to fill their sailing and shore expereince in below format in chronological order and then convert the same to </t>
    </r>
    <r>
      <rPr>
        <u/>
        <sz val="11"/>
        <color theme="1"/>
        <rFont val="Calibri"/>
        <family val="2"/>
        <scheme val="minor"/>
      </rPr>
      <t>PDF Format</t>
    </r>
    <r>
      <rPr>
        <sz val="11"/>
        <color theme="1"/>
        <rFont val="Calibri"/>
        <family val="2"/>
        <scheme val="minor"/>
      </rPr>
      <t xml:space="preserve"> and upload while filling the online application form.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</si>
</sst>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u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u/>
      <sz val="11"/>
      <color theme="1"/>
      <name val="Book Antiqua"/>
      <family val="1"/>
    </font>
    <font>
      <b/>
      <u/>
      <sz val="14"/>
      <color theme="1"/>
      <name val="Book Antiqua"/>
      <family val="1"/>
    </font>
    <font>
      <b/>
      <u/>
      <sz val="12"/>
      <color theme="1"/>
      <name val="Book Antiqua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1" fontId="0" fillId="0" borderId="0" xfId="0" applyNumberFormat="1"/>
    <xf numFmtId="1" fontId="0" fillId="0" borderId="0" xfId="0" applyNumberFormat="1" applyBorder="1"/>
    <xf numFmtId="0" fontId="1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right"/>
    </xf>
    <xf numFmtId="14" fontId="0" fillId="0" borderId="1" xfId="0" applyNumberForma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7" fillId="2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1" fontId="0" fillId="0" borderId="0" xfId="0" applyNumberFormat="1" applyFill="1" applyBorder="1" applyAlignment="1">
      <alignment horizontal="center"/>
    </xf>
    <xf numFmtId="14" fontId="0" fillId="0" borderId="0" xfId="0" applyNumberFormat="1" applyBorder="1"/>
    <xf numFmtId="0" fontId="0" fillId="0" borderId="0" xfId="0" applyFill="1" applyBorder="1"/>
    <xf numFmtId="0" fontId="1" fillId="0" borderId="4" xfId="0" applyFont="1" applyBorder="1"/>
    <xf numFmtId="14" fontId="7" fillId="0" borderId="0" xfId="0" applyNumberFormat="1" applyFont="1" applyBorder="1" applyAlignment="1">
      <alignment horizontal="left"/>
    </xf>
    <xf numFmtId="43" fontId="7" fillId="0" borderId="0" xfId="1" applyFont="1" applyFill="1" applyBorder="1" applyAlignment="1">
      <alignment horizontal="center"/>
    </xf>
    <xf numFmtId="0" fontId="0" fillId="0" borderId="0" xfId="0" applyBorder="1"/>
    <xf numFmtId="43" fontId="3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center"/>
    </xf>
    <xf numFmtId="1" fontId="5" fillId="2" borderId="1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43" fontId="7" fillId="2" borderId="5" xfId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1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43" fontId="0" fillId="0" borderId="0" xfId="0" applyNumberFormat="1"/>
    <xf numFmtId="0" fontId="10" fillId="0" borderId="1" xfId="0" applyFont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14" fontId="7" fillId="0" borderId="4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" fillId="0" borderId="0" xfId="0" applyFont="1" applyBorder="1"/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/>
    </xf>
    <xf numFmtId="14" fontId="0" fillId="0" borderId="3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11" fillId="0" borderId="0" xfId="0" applyFont="1" applyBorder="1" applyAlignment="1">
      <alignment wrapText="1"/>
    </xf>
    <xf numFmtId="14" fontId="7" fillId="0" borderId="4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14" fontId="7" fillId="0" borderId="4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1" fillId="0" borderId="0" xfId="0" applyFont="1"/>
    <xf numFmtId="0" fontId="11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3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4" fillId="0" borderId="0" xfId="0" applyFont="1" applyBorder="1" applyAlignment="1"/>
    <xf numFmtId="0" fontId="0" fillId="3" borderId="0" xfId="0" applyFill="1"/>
    <xf numFmtId="0" fontId="0" fillId="0" borderId="3" xfId="0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1" fontId="1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1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14" fontId="7" fillId="0" borderId="4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11" fillId="0" borderId="0" xfId="0" applyFont="1" applyBorder="1" applyAlignment="1">
      <alignment wrapText="1"/>
    </xf>
    <xf numFmtId="0" fontId="0" fillId="0" borderId="1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 applyBorder="1" applyAlignment="1">
      <alignment wrapText="1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6"/>
  <sheetViews>
    <sheetView topLeftCell="A13" zoomScaleNormal="100" workbookViewId="0">
      <selection activeCell="C22" sqref="C22"/>
    </sheetView>
  </sheetViews>
  <sheetFormatPr defaultRowHeight="15" x14ac:dyDescent="0.25"/>
  <cols>
    <col min="2" max="2" width="7.140625" customWidth="1"/>
    <col min="3" max="3" width="17" bestFit="1" customWidth="1"/>
    <col min="4" max="4" width="32.42578125" bestFit="1" customWidth="1"/>
    <col min="5" max="5" width="17.85546875" bestFit="1" customWidth="1"/>
    <col min="6" max="6" width="16.5703125" bestFit="1" customWidth="1"/>
    <col min="7" max="7" width="20.28515625" bestFit="1" customWidth="1"/>
    <col min="8" max="8" width="22" bestFit="1" customWidth="1"/>
    <col min="9" max="9" width="19.5703125" customWidth="1"/>
  </cols>
  <sheetData>
    <row r="3" spans="2:10" ht="18.75" x14ac:dyDescent="0.3">
      <c r="B3" s="112" t="s">
        <v>53</v>
      </c>
      <c r="C3" s="112"/>
      <c r="D3" s="112"/>
      <c r="E3" s="112"/>
      <c r="F3" s="112"/>
      <c r="G3" s="112"/>
      <c r="H3" s="112"/>
      <c r="I3" s="112"/>
    </row>
    <row r="4" spans="2:10" ht="21.75" customHeight="1" x14ac:dyDescent="0.25">
      <c r="B4" s="115" t="s">
        <v>3</v>
      </c>
      <c r="C4" s="115" t="s">
        <v>0</v>
      </c>
      <c r="D4" s="115" t="s">
        <v>1</v>
      </c>
      <c r="E4" s="115" t="s">
        <v>50</v>
      </c>
      <c r="F4" s="115"/>
      <c r="G4" s="115"/>
      <c r="H4" s="37" t="s">
        <v>51</v>
      </c>
      <c r="I4" s="111" t="s">
        <v>47</v>
      </c>
    </row>
    <row r="5" spans="2:10" ht="19.5" customHeight="1" x14ac:dyDescent="0.25">
      <c r="B5" s="115"/>
      <c r="C5" s="115"/>
      <c r="D5" s="115"/>
      <c r="E5" s="58" t="s">
        <v>4</v>
      </c>
      <c r="F5" s="37" t="s">
        <v>4</v>
      </c>
      <c r="G5" s="37" t="s">
        <v>4</v>
      </c>
      <c r="H5" s="37" t="s">
        <v>4</v>
      </c>
      <c r="I5" s="111"/>
    </row>
    <row r="6" spans="2:10" ht="16.5" customHeight="1" x14ac:dyDescent="0.3">
      <c r="B6" s="115"/>
      <c r="C6" s="115"/>
      <c r="D6" s="115"/>
      <c r="E6" s="58" t="s">
        <v>18</v>
      </c>
      <c r="F6" s="37" t="s">
        <v>48</v>
      </c>
      <c r="G6" s="37" t="s">
        <v>49</v>
      </c>
      <c r="H6" s="37" t="s">
        <v>19</v>
      </c>
      <c r="I6" s="61" t="s">
        <v>52</v>
      </c>
    </row>
    <row r="7" spans="2:10" ht="16.5" x14ac:dyDescent="0.3">
      <c r="B7" s="8">
        <v>1</v>
      </c>
      <c r="C7" s="8" t="str">
        <f>+Sheet2!C5</f>
        <v>CD/M/01</v>
      </c>
      <c r="D7" s="8" t="str">
        <f>+Sheet2!C4</f>
        <v>Capt. Vartul Dixit</v>
      </c>
      <c r="E7" s="36" t="str">
        <f>+Sheet2!E43</f>
        <v xml:space="preserve">7 Y 2 M 2 D </v>
      </c>
      <c r="F7" s="36" t="str">
        <f>+Sheet2!E47</f>
        <v xml:space="preserve">8 Y 5 M 13 D </v>
      </c>
      <c r="G7" s="36" t="str">
        <f>+Sheet2!E49</f>
        <v xml:space="preserve">16 Y 10 M 25 D </v>
      </c>
      <c r="H7" s="36" t="str">
        <f>+Sheet2!F59</f>
        <v xml:space="preserve">9 Y 2 M 16 D </v>
      </c>
      <c r="I7" s="62" t="str">
        <f>+Sheet2!F68</f>
        <v xml:space="preserve">26 Y 1 M 9 D </v>
      </c>
      <c r="J7" s="60"/>
    </row>
    <row r="8" spans="2:10" ht="16.5" x14ac:dyDescent="0.3">
      <c r="B8" s="8">
        <v>2</v>
      </c>
      <c r="C8" s="8" t="str">
        <f>+Sheet3!C5</f>
        <v>CD/M/02</v>
      </c>
      <c r="D8" s="8" t="str">
        <f>+Sheet3!C4</f>
        <v>Ch. Engg. Mohan Singh Pal</v>
      </c>
      <c r="E8" s="36" t="str">
        <f>+Sheet3!E39</f>
        <v xml:space="preserve">6 Y 8 M 26 D </v>
      </c>
      <c r="F8" s="36" t="str">
        <f>+Sheet3!E43</f>
        <v xml:space="preserve">11 Y 3 M 19 D </v>
      </c>
      <c r="G8" s="36" t="str">
        <f>+Sheet3!E45</f>
        <v xml:space="preserve">22 Y 7 M 6 D </v>
      </c>
      <c r="H8" s="36" t="str">
        <f>+Sheet3!F54</f>
        <v xml:space="preserve">9 Y 7 M 3 D </v>
      </c>
      <c r="I8" s="59" t="str">
        <f>+Sheet3!F63</f>
        <v xml:space="preserve">32 Y 2 M 9 D </v>
      </c>
    </row>
    <row r="9" spans="2:10" ht="16.5" x14ac:dyDescent="0.3">
      <c r="B9" s="8">
        <f>B8+1</f>
        <v>3</v>
      </c>
      <c r="C9" s="8" t="str">
        <f>+'Pankaj Misra'!C4</f>
        <v>CD/M/03</v>
      </c>
      <c r="D9" s="8" t="str">
        <f>+'Pankaj Misra'!C3</f>
        <v>Ch. Engg. Pankaj Misra</v>
      </c>
      <c r="E9" s="36" t="str">
        <f>+'Pankaj Misra'!E22</f>
        <v xml:space="preserve">2 Y 8 M 29 D </v>
      </c>
      <c r="F9" s="36" t="str">
        <f>+'Pankaj Misra'!E26</f>
        <v xml:space="preserve">5 Y 3 M 21 D </v>
      </c>
      <c r="G9" s="36" t="str">
        <f>+'Pankaj Misra'!E28</f>
        <v xml:space="preserve">10 Y 7 M 11 D </v>
      </c>
      <c r="H9" s="36" t="str">
        <f>+'Pankaj Misra'!F36</f>
        <v xml:space="preserve">16 Y 6 M 4 D </v>
      </c>
      <c r="I9" s="59" t="str">
        <f>+'Pankaj Misra'!F39</f>
        <v xml:space="preserve">27 Y 1 M 13 D </v>
      </c>
    </row>
    <row r="10" spans="2:10" ht="16.5" x14ac:dyDescent="0.3">
      <c r="B10" s="8">
        <f t="shared" ref="B10:B23" si="0">B9+1</f>
        <v>4</v>
      </c>
      <c r="C10" s="8" t="str">
        <f>+Sheet5!$C5</f>
        <v>CD/M/04</v>
      </c>
      <c r="D10" s="8" t="str">
        <f>+Sheet5!C4</f>
        <v>Dr. (Capt.) Vipan Kumar Chand</v>
      </c>
      <c r="E10" s="36" t="str">
        <f>Sheet5!E30</f>
        <v xml:space="preserve">4 Y 8 M 11 D </v>
      </c>
      <c r="F10" s="36" t="str">
        <f>Sheet5!E34</f>
        <v xml:space="preserve">6 Y 6 M 8 D </v>
      </c>
      <c r="G10" s="36" t="str">
        <f>Sheet5!E36</f>
        <v xml:space="preserve">13 Y 0 M 13 D </v>
      </c>
      <c r="H10" s="36" t="str">
        <f>+Sheet5!F44</f>
        <v xml:space="preserve">14 Y 10 M 13 D </v>
      </c>
      <c r="I10" s="59" t="str">
        <f>+Sheet5!F55</f>
        <v xml:space="preserve">27 Y 10 M 27 D </v>
      </c>
    </row>
    <row r="11" spans="2:10" ht="33" x14ac:dyDescent="0.3">
      <c r="B11" s="8">
        <f t="shared" si="0"/>
        <v>5</v>
      </c>
      <c r="C11" s="8" t="str">
        <f>+Sheet6!$C5</f>
        <v>CD/M/05</v>
      </c>
      <c r="D11" s="89" t="str">
        <f>+Sheet6!C4</f>
        <v>Ch. Engg. Subodh Srinivas Devgaonkar</v>
      </c>
      <c r="E11" s="36" t="str">
        <f>Sheet6!E29</f>
        <v xml:space="preserve">5 Y 2 M 14 D </v>
      </c>
      <c r="F11" s="36" t="str">
        <f>Sheet6!E33</f>
        <v xml:space="preserve">5 Y 2 M 14 D </v>
      </c>
      <c r="G11" s="36" t="str">
        <f>Sheet6!E35</f>
        <v xml:space="preserve">10 Y 4 M 27 D </v>
      </c>
      <c r="H11" s="36" t="str">
        <f>+Sheet6!F45</f>
        <v xml:space="preserve">16 Y 2 M 19 D </v>
      </c>
      <c r="I11" s="59" t="str">
        <f>+Sheet6!F51</f>
        <v xml:space="preserve">26 Y 7 M 14 D </v>
      </c>
    </row>
    <row r="12" spans="2:10" ht="16.5" x14ac:dyDescent="0.3">
      <c r="B12" s="8">
        <f t="shared" si="0"/>
        <v>6</v>
      </c>
      <c r="C12" s="8" t="str">
        <f>+'Vinay Kumar Singh'!$C5</f>
        <v>CD/M/06</v>
      </c>
      <c r="D12" s="8" t="str">
        <f>+'Vinay Kumar Singh'!C4</f>
        <v>Capt. Vinay Kumar Singh</v>
      </c>
      <c r="E12" s="36" t="str">
        <f>'Vinay Kumar Singh'!E31</f>
        <v xml:space="preserve">2 Y 11 M 18 D </v>
      </c>
      <c r="F12" s="36" t="str">
        <f>'Vinay Kumar Singh'!E35</f>
        <v xml:space="preserve">5 Y 11 M 13 D </v>
      </c>
      <c r="G12" s="36" t="str">
        <f>'Vinay Kumar Singh'!E37</f>
        <v xml:space="preserve">11 Y 10 M 26 D </v>
      </c>
      <c r="H12" s="36" t="str">
        <f>+'Vinay Kumar Singh'!F45</f>
        <v xml:space="preserve">8 Y 4 M 13 D </v>
      </c>
      <c r="I12" s="59" t="str">
        <f>+'Vinay Kumar Singh'!F49</f>
        <v xml:space="preserve">20 Y 3 M 8 D </v>
      </c>
    </row>
    <row r="13" spans="2:10" ht="16.5" x14ac:dyDescent="0.3">
      <c r="B13" s="8">
        <f t="shared" si="0"/>
        <v>7</v>
      </c>
      <c r="C13" s="8" t="str">
        <f>+Sheet8!$C5</f>
        <v>CD/M/07</v>
      </c>
      <c r="D13" s="8" t="str">
        <f>+Sheet8!C4</f>
        <v>Capt. Arvind Kumar</v>
      </c>
      <c r="E13" s="36" t="str">
        <f>Sheet8!E28</f>
        <v xml:space="preserve">2 Y 11 M 10 D </v>
      </c>
      <c r="F13" s="36" t="str">
        <f>Sheet8!E32</f>
        <v xml:space="preserve">4 Y 5 M 16 D </v>
      </c>
      <c r="G13" s="36" t="str">
        <f>+Sheet8!E34</f>
        <v xml:space="preserve">8 Y 11 M 1 D </v>
      </c>
      <c r="H13" s="36" t="str">
        <f>+Sheet8!F44</f>
        <v xml:space="preserve">10 Y 10 M 17 D </v>
      </c>
      <c r="I13" s="59" t="str">
        <f>+Sheet8!F51</f>
        <v xml:space="preserve">19 Y 9 M 19 D </v>
      </c>
    </row>
    <row r="14" spans="2:10" ht="16.5" x14ac:dyDescent="0.3">
      <c r="B14" s="8">
        <f t="shared" si="0"/>
        <v>8</v>
      </c>
      <c r="C14" s="8" t="str">
        <f>+Sheet9!$C5</f>
        <v>CD/M/08</v>
      </c>
      <c r="D14" s="8" t="str">
        <f>+Sheet9!C4</f>
        <v>Capt. Aditya Dey</v>
      </c>
      <c r="E14" s="36" t="str">
        <f>+Sheet9!E42</f>
        <v xml:space="preserve">7 Y 9 M 8 D </v>
      </c>
      <c r="F14" s="36" t="str">
        <f>+Sheet9!E46</f>
        <v xml:space="preserve">10 Y 5 M 22 D </v>
      </c>
      <c r="G14" s="36" t="str">
        <f>+Sheet9!E48</f>
        <v xml:space="preserve">20 Y 11 M 12 D </v>
      </c>
      <c r="H14" s="36" t="str">
        <f>+Sheet9!F55</f>
        <v xml:space="preserve">0 Y 0 M 0 D </v>
      </c>
      <c r="I14" s="59" t="str">
        <f>+Sheet9!F58</f>
        <v xml:space="preserve">20 Y 11 M 12 D </v>
      </c>
    </row>
    <row r="15" spans="2:10" ht="16.5" x14ac:dyDescent="0.3">
      <c r="B15" s="8">
        <f t="shared" si="0"/>
        <v>9</v>
      </c>
      <c r="C15" s="8" t="str">
        <f>+Sheet10!$C5</f>
        <v>CD/M/09</v>
      </c>
      <c r="D15" s="8" t="str">
        <f>+Sheet10!C4</f>
        <v>Capt. Arvind Kumar</v>
      </c>
      <c r="E15" s="36" t="str">
        <f>+Sheet10!E49</f>
        <v xml:space="preserve">12 Y 0 M 12 D </v>
      </c>
      <c r="F15" s="36" t="str">
        <f>+Sheet10!E53</f>
        <v xml:space="preserve">14 Y 1 M 10 D </v>
      </c>
      <c r="G15" s="36" t="str">
        <f>+Sheet10!E55</f>
        <v xml:space="preserve">28 Y 2 M 23 D </v>
      </c>
      <c r="H15" s="36" t="str">
        <f>+Sheet10!F72</f>
        <v xml:space="preserve">10 Y 7 M 30 D </v>
      </c>
      <c r="I15" s="59" t="str">
        <f>+Sheet10!F80</f>
        <v xml:space="preserve">38 Y 10 M 21 D </v>
      </c>
    </row>
    <row r="16" spans="2:10" ht="16.5" x14ac:dyDescent="0.3">
      <c r="B16" s="8">
        <f t="shared" si="0"/>
        <v>10</v>
      </c>
      <c r="C16" s="8" t="str">
        <f>+Sheet11!$C4</f>
        <v>CD/M/10</v>
      </c>
      <c r="D16" s="8" t="str">
        <f>+Sheet11!C3</f>
        <v>Capt. Jayaraman Purushotham</v>
      </c>
      <c r="E16" s="36" t="str">
        <f>+Sheet11!E27</f>
        <v xml:space="preserve">3 Y 3 M 18 D </v>
      </c>
      <c r="F16" s="36" t="str">
        <f>+Sheet11!E31</f>
        <v xml:space="preserve">5 Y 11 M 26 D </v>
      </c>
      <c r="G16" s="36" t="str">
        <f>+Sheet11!E33</f>
        <v xml:space="preserve">11 Y 11 M 22 D </v>
      </c>
      <c r="H16" s="36" t="str">
        <f>+Sheet11!F40</f>
        <v xml:space="preserve">16 Y 8 M 27 D </v>
      </c>
      <c r="I16" s="59" t="str">
        <f>+Sheet11!F43</f>
        <v xml:space="preserve">28 Y 8 M 18 D </v>
      </c>
    </row>
    <row r="17" spans="2:9" ht="16.5" x14ac:dyDescent="0.3">
      <c r="B17" s="8">
        <f t="shared" si="0"/>
        <v>11</v>
      </c>
      <c r="C17" s="8" t="str">
        <f>+Sheet12!$C5</f>
        <v>CD/M/11</v>
      </c>
      <c r="D17" s="8" t="str">
        <f>+Sheet12!C4</f>
        <v>Capt. Satpal Agarwal</v>
      </c>
      <c r="E17" s="36" t="str">
        <f>+Sheet12!E37</f>
        <v xml:space="preserve">4 Y 11 M 20 D </v>
      </c>
      <c r="F17" s="36" t="str">
        <f>+Sheet12!E41</f>
        <v xml:space="preserve">8 Y 0 M 3 D </v>
      </c>
      <c r="G17" s="36" t="str">
        <f>+Sheet12!E43</f>
        <v xml:space="preserve">16 Y 0 M 6 D </v>
      </c>
      <c r="H17" s="36" t="str">
        <f>+Sheet12!F51</f>
        <v xml:space="preserve">11 Y 7 M 31 D </v>
      </c>
      <c r="I17" s="59" t="str">
        <f>+Sheet12!F58</f>
        <v xml:space="preserve">27 Y 8 M 6 D </v>
      </c>
    </row>
    <row r="18" spans="2:9" ht="33" x14ac:dyDescent="0.3">
      <c r="B18" s="8">
        <f t="shared" si="0"/>
        <v>12</v>
      </c>
      <c r="C18" s="8" t="str">
        <f>+Sheet13!$C4</f>
        <v>CD/M/12</v>
      </c>
      <c r="D18" s="89" t="str">
        <f>+Sheet13!C3</f>
        <v>Capt. Dr. Deb Narayan Goswami</v>
      </c>
      <c r="E18" s="36" t="str">
        <f>+Sheet13!E69</f>
        <v xml:space="preserve">16 Y 11 M 16 D </v>
      </c>
      <c r="F18" s="36" t="str">
        <f>+Sheet13!E73</f>
        <v xml:space="preserve">19 Y 3 M 1 D </v>
      </c>
      <c r="G18" s="36" t="str">
        <f>+Sheet13!E75</f>
        <v xml:space="preserve">38 Y 6 M 1 D </v>
      </c>
      <c r="H18" s="36" t="str">
        <f>+Sheet13!F81</f>
        <v xml:space="preserve">0 Y 0 M 0 D </v>
      </c>
      <c r="I18" s="59" t="str">
        <f>+Sheet13!F88</f>
        <v xml:space="preserve">38 Y 6 M 1 D </v>
      </c>
    </row>
    <row r="19" spans="2:9" ht="16.5" x14ac:dyDescent="0.3">
      <c r="B19" s="8">
        <f t="shared" si="0"/>
        <v>13</v>
      </c>
      <c r="C19" s="8" t="str">
        <f>+'Capt. Subroto Khan'!$C5</f>
        <v>CD/M/13</v>
      </c>
      <c r="D19" s="8" t="str">
        <f>+'Capt. Subroto Khan'!C4</f>
        <v>Capt. Subroto Khan</v>
      </c>
      <c r="E19" s="36" t="str">
        <f>+'Capt. Subroto Khan'!E36</f>
        <v xml:space="preserve">7 Y 3 M 23 D </v>
      </c>
      <c r="F19" s="36" t="str">
        <f>+'Capt. Subroto Khan'!E40</f>
        <v xml:space="preserve">8 Y 11 M 8 D </v>
      </c>
      <c r="G19" s="36" t="str">
        <f>+'Capt. Subroto Khan'!E42</f>
        <v xml:space="preserve">17 Y 10 M 16 D </v>
      </c>
      <c r="H19" s="36" t="str">
        <f>+'Capt. Subroto Khan'!F49</f>
        <v xml:space="preserve">8 Y 0 M 18 D </v>
      </c>
      <c r="I19" s="59" t="str">
        <f>+'Capt. Subroto Khan'!F56</f>
        <v xml:space="preserve">25 Y 11 M 4 D </v>
      </c>
    </row>
    <row r="20" spans="2:9" ht="16.5" x14ac:dyDescent="0.3">
      <c r="B20" s="8">
        <f t="shared" si="0"/>
        <v>14</v>
      </c>
      <c r="C20" s="8" t="e">
        <f>+'CDC Sheet'!#REF!</f>
        <v>#REF!</v>
      </c>
      <c r="D20" s="8">
        <f>+'CDC Sheet'!C6</f>
        <v>0</v>
      </c>
      <c r="E20" s="36" t="str">
        <f>'CDC Sheet'!E24</f>
        <v xml:space="preserve">0 Y 0 M 6 D </v>
      </c>
      <c r="F20" s="36" t="str">
        <f>'CDC Sheet'!E28</f>
        <v xml:space="preserve">0 Y 0 M 11 D </v>
      </c>
      <c r="G20" s="36" t="e">
        <f>'CDC Sheet'!#REF!</f>
        <v>#REF!</v>
      </c>
      <c r="H20" s="36" t="str">
        <f>+'CDC Sheet'!F37</f>
        <v xml:space="preserve">0 Y 0 M 3 D </v>
      </c>
      <c r="I20" s="59" t="str">
        <f>+'CDC Sheet'!F41</f>
        <v xml:space="preserve">0 Y 0 M 14 D </v>
      </c>
    </row>
    <row r="21" spans="2:9" ht="33" x14ac:dyDescent="0.3">
      <c r="B21" s="8">
        <f t="shared" si="0"/>
        <v>15</v>
      </c>
      <c r="C21" s="8" t="str">
        <f>+'Capt. Gajanan B. Karanjikar'!$C4</f>
        <v>CD/M/15</v>
      </c>
      <c r="D21" s="89" t="str">
        <f>+'Capt. Gajanan B. Karanjikar'!C3</f>
        <v>Capt. Gajanan Bhalchandra Karanjikar</v>
      </c>
      <c r="E21" s="36" t="str">
        <f>+'Capt. Gajanan B. Karanjikar'!E30</f>
        <v xml:space="preserve">6 Y 5 M 8 D </v>
      </c>
      <c r="F21" s="36" t="str">
        <f>+'Capt. Gajanan B. Karanjikar'!E34</f>
        <v xml:space="preserve">8 Y 5 M 29 D </v>
      </c>
      <c r="G21" s="36" t="str">
        <f>+'Capt. Gajanan B. Karanjikar'!E36</f>
        <v xml:space="preserve">16 Y 11 M 27 D </v>
      </c>
      <c r="H21" s="36" t="str">
        <f>+'Capt. Gajanan B. Karanjikar'!F44</f>
        <v xml:space="preserve">4 Y 5 M 9 D </v>
      </c>
      <c r="I21" s="59" t="str">
        <f>+'Capt. Gajanan B. Karanjikar'!F50</f>
        <v xml:space="preserve">21 Y 5 M 6 D </v>
      </c>
    </row>
    <row r="22" spans="2:9" ht="16.5" x14ac:dyDescent="0.3">
      <c r="B22" s="8">
        <f t="shared" si="0"/>
        <v>16</v>
      </c>
      <c r="C22" s="8" t="str">
        <f>+Sheet17!$C4</f>
        <v>CD/M/16</v>
      </c>
      <c r="D22" s="8" t="str">
        <f>+Sheet17!C3</f>
        <v>Capt. Rakesh Johri</v>
      </c>
      <c r="E22" s="36" t="str">
        <f>+Sheet17!E32</f>
        <v xml:space="preserve">6 Y 8 M 7 D </v>
      </c>
      <c r="F22" s="36" t="str">
        <f>+Sheet17!E36</f>
        <v xml:space="preserve">8 Y 7 M 13 D </v>
      </c>
      <c r="G22" s="36" t="str">
        <f>+Sheet17!E38</f>
        <v xml:space="preserve">17 Y 2 M 27 D </v>
      </c>
      <c r="H22" s="36" t="str">
        <f>+Sheet17!F52</f>
        <v xml:space="preserve">9 Y 1 M 13 D </v>
      </c>
      <c r="I22" s="59" t="str">
        <f>+Sheet17!F59</f>
        <v xml:space="preserve">26 Y 4 M 11 D </v>
      </c>
    </row>
    <row r="23" spans="2:9" ht="16.5" x14ac:dyDescent="0.3">
      <c r="B23" s="8">
        <f t="shared" si="0"/>
        <v>17</v>
      </c>
      <c r="C23" s="8" t="str">
        <f>+Sheet18!$C4</f>
        <v>CD/M/17</v>
      </c>
      <c r="D23" s="8" t="str">
        <f>+Sheet18!C3</f>
        <v>Ashish Marotrao Wankhade</v>
      </c>
      <c r="E23" s="36" t="str">
        <f>+Sheet18!E23</f>
        <v xml:space="preserve">3 Y 3 M 3 D </v>
      </c>
      <c r="F23" s="36" t="str">
        <f>+Sheet18!E27</f>
        <v xml:space="preserve">5 Y 9 M 19 D </v>
      </c>
      <c r="G23" s="36" t="str">
        <f>+Sheet18!E29</f>
        <v xml:space="preserve">11 Y 7 M 8 D </v>
      </c>
      <c r="H23" s="36" t="str">
        <f>+Sheet18!F41</f>
        <v xml:space="preserve">13 Y 2 M 31 D </v>
      </c>
      <c r="I23" s="59" t="str">
        <f>+Sheet18!F47</f>
        <v xml:space="preserve">24 Y 10 M 6 D </v>
      </c>
    </row>
    <row r="25" spans="2:9" ht="30" customHeight="1" x14ac:dyDescent="0.3">
      <c r="B25" s="19"/>
      <c r="C25" s="113"/>
      <c r="D25" s="113"/>
      <c r="E25" s="113"/>
    </row>
    <row r="26" spans="2:9" ht="17.25" customHeight="1" x14ac:dyDescent="0.3">
      <c r="B26" s="20"/>
      <c r="C26" s="114"/>
      <c r="D26" s="114"/>
      <c r="E26" s="114"/>
      <c r="F26" s="114"/>
      <c r="G26" s="38"/>
    </row>
  </sheetData>
  <mergeCells count="8">
    <mergeCell ref="I4:I5"/>
    <mergeCell ref="B3:I3"/>
    <mergeCell ref="C25:E25"/>
    <mergeCell ref="C26:F26"/>
    <mergeCell ref="B4:B6"/>
    <mergeCell ref="C4:C6"/>
    <mergeCell ref="D4:D6"/>
    <mergeCell ref="E4:G4"/>
  </mergeCells>
  <pageMargins left="0.94488188976377963" right="0.70866141732283472" top="0.74803149606299213" bottom="0.51181102362204722" header="0.31496062992125984" footer="0.31496062992125984"/>
  <pageSetup paperSize="9"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80"/>
  <sheetViews>
    <sheetView zoomScale="110" zoomScaleNormal="110" workbookViewId="0">
      <selection activeCell="F9" sqref="F9"/>
    </sheetView>
  </sheetViews>
  <sheetFormatPr defaultRowHeight="15" x14ac:dyDescent="0.25"/>
  <cols>
    <col min="2" max="2" width="18.5703125" customWidth="1"/>
    <col min="3" max="3" width="15" customWidth="1"/>
    <col min="4" max="4" width="22" customWidth="1"/>
    <col min="5" max="5" width="15.28515625" bestFit="1" customWidth="1"/>
    <col min="6" max="6" width="16.42578125" bestFit="1" customWidth="1"/>
  </cols>
  <sheetData>
    <row r="3" spans="2:5" x14ac:dyDescent="0.25">
      <c r="B3" s="32" t="s">
        <v>24</v>
      </c>
      <c r="C3" s="126">
        <v>9</v>
      </c>
      <c r="D3" s="126"/>
    </row>
    <row r="4" spans="2:5" x14ac:dyDescent="0.25">
      <c r="B4" s="4" t="s">
        <v>1</v>
      </c>
      <c r="C4" s="126" t="s">
        <v>97</v>
      </c>
      <c r="D4" s="126"/>
    </row>
    <row r="5" spans="2:5" x14ac:dyDescent="0.25">
      <c r="B5" s="4" t="s">
        <v>0</v>
      </c>
      <c r="C5" s="126" t="s">
        <v>110</v>
      </c>
      <c r="D5" s="126"/>
    </row>
    <row r="6" spans="2:5" x14ac:dyDescent="0.25">
      <c r="B6" s="69"/>
      <c r="C6" s="41"/>
      <c r="D6" s="41"/>
    </row>
    <row r="7" spans="2:5" x14ac:dyDescent="0.25">
      <c r="B7" s="69" t="s">
        <v>83</v>
      </c>
      <c r="C7" s="41"/>
      <c r="D7" s="41"/>
    </row>
    <row r="8" spans="2:5" x14ac:dyDescent="0.25">
      <c r="B8" s="69" t="s">
        <v>111</v>
      </c>
      <c r="C8" s="41"/>
      <c r="D8" s="41"/>
    </row>
    <row r="10" spans="2:5" x14ac:dyDescent="0.25">
      <c r="B10" s="122" t="s">
        <v>5</v>
      </c>
      <c r="C10" s="122"/>
      <c r="D10" s="117" t="s">
        <v>8</v>
      </c>
      <c r="E10" s="116" t="s">
        <v>2</v>
      </c>
    </row>
    <row r="11" spans="2:5" x14ac:dyDescent="0.25">
      <c r="B11" s="10" t="s">
        <v>6</v>
      </c>
      <c r="C11" s="10" t="s">
        <v>7</v>
      </c>
      <c r="D11" s="118"/>
      <c r="E11" s="116"/>
    </row>
    <row r="12" spans="2:5" x14ac:dyDescent="0.25">
      <c r="B12" s="5">
        <v>43796</v>
      </c>
      <c r="C12" s="5">
        <v>43988</v>
      </c>
      <c r="D12" s="12" t="s">
        <v>10</v>
      </c>
      <c r="E12" s="16">
        <f t="shared" ref="E12:E47" si="0">(C12-B12)+1</f>
        <v>193</v>
      </c>
    </row>
    <row r="13" spans="2:5" x14ac:dyDescent="0.25">
      <c r="B13" s="5">
        <v>43466</v>
      </c>
      <c r="C13" s="5">
        <v>43633</v>
      </c>
      <c r="D13" s="88" t="s">
        <v>10</v>
      </c>
      <c r="E13" s="16">
        <f t="shared" si="0"/>
        <v>168</v>
      </c>
    </row>
    <row r="14" spans="2:5" x14ac:dyDescent="0.25">
      <c r="B14" s="5">
        <v>43115</v>
      </c>
      <c r="C14" s="5">
        <v>43252</v>
      </c>
      <c r="D14" s="88" t="s">
        <v>10</v>
      </c>
      <c r="E14" s="16">
        <f t="shared" si="0"/>
        <v>138</v>
      </c>
    </row>
    <row r="15" spans="2:5" x14ac:dyDescent="0.25">
      <c r="B15" s="5">
        <v>42407</v>
      </c>
      <c r="C15" s="5">
        <v>42525</v>
      </c>
      <c r="D15" s="88" t="s">
        <v>10</v>
      </c>
      <c r="E15" s="16">
        <f t="shared" si="0"/>
        <v>119</v>
      </c>
    </row>
    <row r="16" spans="2:5" x14ac:dyDescent="0.25">
      <c r="B16" s="5">
        <v>42188</v>
      </c>
      <c r="C16" s="5">
        <v>42315</v>
      </c>
      <c r="D16" s="88" t="s">
        <v>10</v>
      </c>
      <c r="E16" s="16">
        <f t="shared" si="0"/>
        <v>128</v>
      </c>
    </row>
    <row r="17" spans="2:5" x14ac:dyDescent="0.25">
      <c r="B17" s="5">
        <v>41784</v>
      </c>
      <c r="C17" s="5">
        <v>41896</v>
      </c>
      <c r="D17" s="88" t="s">
        <v>10</v>
      </c>
      <c r="E17" s="16">
        <f t="shared" si="0"/>
        <v>113</v>
      </c>
    </row>
    <row r="18" spans="2:5" x14ac:dyDescent="0.25">
      <c r="B18" s="5">
        <v>41309</v>
      </c>
      <c r="C18" s="5">
        <v>41399</v>
      </c>
      <c r="D18" s="88" t="s">
        <v>10</v>
      </c>
      <c r="E18" s="16">
        <f t="shared" si="0"/>
        <v>91</v>
      </c>
    </row>
    <row r="19" spans="2:5" x14ac:dyDescent="0.25">
      <c r="B19" s="5">
        <v>41076</v>
      </c>
      <c r="C19" s="5">
        <v>41214</v>
      </c>
      <c r="D19" s="88" t="s">
        <v>10</v>
      </c>
      <c r="E19" s="16">
        <f t="shared" si="0"/>
        <v>139</v>
      </c>
    </row>
    <row r="20" spans="2:5" x14ac:dyDescent="0.25">
      <c r="B20" s="5">
        <v>40503</v>
      </c>
      <c r="C20" s="5">
        <v>40571</v>
      </c>
      <c r="D20" s="88" t="s">
        <v>10</v>
      </c>
      <c r="E20" s="16">
        <f t="shared" si="0"/>
        <v>69</v>
      </c>
    </row>
    <row r="21" spans="2:5" x14ac:dyDescent="0.25">
      <c r="B21" s="5">
        <v>40293</v>
      </c>
      <c r="C21" s="5">
        <v>40395</v>
      </c>
      <c r="D21" s="88" t="s">
        <v>10</v>
      </c>
      <c r="E21" s="16">
        <f t="shared" si="0"/>
        <v>103</v>
      </c>
    </row>
    <row r="22" spans="2:5" x14ac:dyDescent="0.25">
      <c r="B22" s="5">
        <v>39803</v>
      </c>
      <c r="C22" s="5">
        <v>39894</v>
      </c>
      <c r="D22" s="88" t="s">
        <v>10</v>
      </c>
      <c r="E22" s="16">
        <f t="shared" si="0"/>
        <v>92</v>
      </c>
    </row>
    <row r="23" spans="2:5" x14ac:dyDescent="0.25">
      <c r="B23" s="5">
        <v>39630</v>
      </c>
      <c r="C23" s="5">
        <v>39737</v>
      </c>
      <c r="D23" s="88" t="s">
        <v>10</v>
      </c>
      <c r="E23" s="16">
        <f t="shared" si="0"/>
        <v>108</v>
      </c>
    </row>
    <row r="24" spans="2:5" x14ac:dyDescent="0.25">
      <c r="B24" s="5">
        <v>39244</v>
      </c>
      <c r="C24" s="5">
        <v>39432</v>
      </c>
      <c r="D24" s="88" t="s">
        <v>10</v>
      </c>
      <c r="E24" s="16">
        <f t="shared" si="0"/>
        <v>189</v>
      </c>
    </row>
    <row r="25" spans="2:5" x14ac:dyDescent="0.25">
      <c r="B25" s="5">
        <v>36396</v>
      </c>
      <c r="C25" s="5">
        <v>36962</v>
      </c>
      <c r="D25" s="98" t="s">
        <v>10</v>
      </c>
      <c r="E25" s="16">
        <f t="shared" si="0"/>
        <v>567</v>
      </c>
    </row>
    <row r="26" spans="2:5" x14ac:dyDescent="0.25">
      <c r="B26" s="5">
        <v>35834</v>
      </c>
      <c r="C26" s="5">
        <v>35990</v>
      </c>
      <c r="D26" s="98" t="s">
        <v>10</v>
      </c>
      <c r="E26" s="16">
        <f t="shared" si="0"/>
        <v>157</v>
      </c>
    </row>
    <row r="27" spans="2:5" x14ac:dyDescent="0.25">
      <c r="B27" s="5">
        <v>35530</v>
      </c>
      <c r="C27" s="5">
        <v>35721</v>
      </c>
      <c r="D27" s="98" t="s">
        <v>10</v>
      </c>
      <c r="E27" s="16">
        <f t="shared" si="0"/>
        <v>192</v>
      </c>
    </row>
    <row r="28" spans="2:5" x14ac:dyDescent="0.25">
      <c r="B28" s="5">
        <v>35190</v>
      </c>
      <c r="C28" s="5">
        <v>35315</v>
      </c>
      <c r="D28" s="98" t="s">
        <v>10</v>
      </c>
      <c r="E28" s="16">
        <f t="shared" si="0"/>
        <v>126</v>
      </c>
    </row>
    <row r="29" spans="2:5" x14ac:dyDescent="0.25">
      <c r="B29" s="5">
        <v>35147</v>
      </c>
      <c r="C29" s="5">
        <v>35187</v>
      </c>
      <c r="D29" s="98" t="s">
        <v>10</v>
      </c>
      <c r="E29" s="16">
        <f t="shared" si="0"/>
        <v>41</v>
      </c>
    </row>
    <row r="30" spans="2:5" x14ac:dyDescent="0.25">
      <c r="B30" s="5">
        <v>34966</v>
      </c>
      <c r="C30" s="5">
        <v>35067</v>
      </c>
      <c r="D30" s="98" t="s">
        <v>10</v>
      </c>
      <c r="E30" s="16">
        <f t="shared" si="0"/>
        <v>102</v>
      </c>
    </row>
    <row r="31" spans="2:5" x14ac:dyDescent="0.25">
      <c r="B31" s="5">
        <v>34663</v>
      </c>
      <c r="C31" s="5">
        <v>34836</v>
      </c>
      <c r="D31" s="98" t="s">
        <v>10</v>
      </c>
      <c r="E31" s="16">
        <f t="shared" si="0"/>
        <v>174</v>
      </c>
    </row>
    <row r="32" spans="2:5" x14ac:dyDescent="0.25">
      <c r="B32" s="5">
        <v>34562</v>
      </c>
      <c r="C32" s="5">
        <v>34604</v>
      </c>
      <c r="D32" s="98" t="s">
        <v>10</v>
      </c>
      <c r="E32" s="16">
        <f t="shared" si="0"/>
        <v>43</v>
      </c>
    </row>
    <row r="33" spans="2:6" x14ac:dyDescent="0.25">
      <c r="B33" s="5">
        <v>34278</v>
      </c>
      <c r="C33" s="5">
        <v>34525</v>
      </c>
      <c r="D33" s="98" t="s">
        <v>10</v>
      </c>
      <c r="E33" s="16">
        <f t="shared" si="0"/>
        <v>248</v>
      </c>
    </row>
    <row r="34" spans="2:6" x14ac:dyDescent="0.25">
      <c r="B34" s="5">
        <v>33887</v>
      </c>
      <c r="C34" s="5">
        <v>33954</v>
      </c>
      <c r="D34" s="98" t="s">
        <v>10</v>
      </c>
      <c r="E34" s="16">
        <f t="shared" si="0"/>
        <v>68</v>
      </c>
    </row>
    <row r="35" spans="2:6" x14ac:dyDescent="0.25">
      <c r="B35" s="5">
        <v>33630</v>
      </c>
      <c r="C35" s="5">
        <v>33886</v>
      </c>
      <c r="D35" s="98" t="s">
        <v>10</v>
      </c>
      <c r="E35" s="16">
        <f t="shared" si="0"/>
        <v>257</v>
      </c>
    </row>
    <row r="36" spans="2:6" ht="30" x14ac:dyDescent="0.25">
      <c r="B36" s="5">
        <v>33566</v>
      </c>
      <c r="C36" s="5">
        <v>33630</v>
      </c>
      <c r="D36" s="98" t="s">
        <v>114</v>
      </c>
      <c r="E36" s="16">
        <f t="shared" si="0"/>
        <v>65</v>
      </c>
    </row>
    <row r="37" spans="2:6" ht="30" x14ac:dyDescent="0.25">
      <c r="B37" s="5">
        <v>33028</v>
      </c>
      <c r="C37" s="5">
        <v>33371</v>
      </c>
      <c r="D37" s="98" t="s">
        <v>114</v>
      </c>
      <c r="E37" s="16">
        <f t="shared" si="0"/>
        <v>344</v>
      </c>
    </row>
    <row r="38" spans="2:6" x14ac:dyDescent="0.25">
      <c r="B38" s="5">
        <v>32760</v>
      </c>
      <c r="C38" s="5">
        <v>32787</v>
      </c>
      <c r="D38" s="6" t="s">
        <v>9</v>
      </c>
      <c r="E38" s="16">
        <f t="shared" si="0"/>
        <v>28</v>
      </c>
    </row>
    <row r="39" spans="2:6" x14ac:dyDescent="0.25">
      <c r="B39" s="5">
        <v>32730</v>
      </c>
      <c r="C39" s="5">
        <v>32751</v>
      </c>
      <c r="D39" s="6" t="s">
        <v>9</v>
      </c>
      <c r="E39" s="16">
        <f t="shared" si="0"/>
        <v>22</v>
      </c>
    </row>
    <row r="40" spans="2:6" x14ac:dyDescent="0.25">
      <c r="B40" s="5">
        <v>32419</v>
      </c>
      <c r="C40" s="5">
        <v>32729</v>
      </c>
      <c r="D40" s="6" t="s">
        <v>9</v>
      </c>
      <c r="E40" s="16">
        <f t="shared" si="0"/>
        <v>311</v>
      </c>
    </row>
    <row r="41" spans="2:6" ht="30" x14ac:dyDescent="0.25">
      <c r="B41" s="5">
        <v>32311</v>
      </c>
      <c r="C41" s="5">
        <v>32338</v>
      </c>
      <c r="D41" s="98" t="s">
        <v>113</v>
      </c>
      <c r="E41" s="16">
        <f t="shared" si="0"/>
        <v>28</v>
      </c>
    </row>
    <row r="42" spans="2:6" ht="30" x14ac:dyDescent="0.25">
      <c r="B42" s="5">
        <v>32115</v>
      </c>
      <c r="C42" s="5">
        <v>32310</v>
      </c>
      <c r="D42" s="98" t="s">
        <v>113</v>
      </c>
      <c r="E42" s="16">
        <f t="shared" si="0"/>
        <v>196</v>
      </c>
    </row>
    <row r="43" spans="2:6" x14ac:dyDescent="0.25">
      <c r="B43" s="5">
        <v>32058</v>
      </c>
      <c r="C43" s="5">
        <v>32114</v>
      </c>
      <c r="D43" s="6" t="s">
        <v>11</v>
      </c>
      <c r="E43" s="16">
        <f t="shared" si="0"/>
        <v>57</v>
      </c>
    </row>
    <row r="44" spans="2:6" x14ac:dyDescent="0.25">
      <c r="B44" s="5">
        <v>31807</v>
      </c>
      <c r="C44" s="5">
        <v>31854</v>
      </c>
      <c r="D44" s="6" t="s">
        <v>11</v>
      </c>
      <c r="E44" s="16">
        <f t="shared" si="0"/>
        <v>48</v>
      </c>
    </row>
    <row r="45" spans="2:6" x14ac:dyDescent="0.25">
      <c r="B45" s="5">
        <v>31793</v>
      </c>
      <c r="C45" s="5">
        <v>31806</v>
      </c>
      <c r="D45" s="6" t="s">
        <v>12</v>
      </c>
      <c r="E45" s="16">
        <f t="shared" si="0"/>
        <v>14</v>
      </c>
    </row>
    <row r="46" spans="2:6" x14ac:dyDescent="0.25">
      <c r="B46" s="5">
        <v>31607</v>
      </c>
      <c r="C46" s="5">
        <v>31792</v>
      </c>
      <c r="D46" s="6" t="s">
        <v>12</v>
      </c>
      <c r="E46" s="16">
        <f t="shared" si="0"/>
        <v>186</v>
      </c>
    </row>
    <row r="47" spans="2:6" x14ac:dyDescent="0.25">
      <c r="B47" s="5">
        <v>31374</v>
      </c>
      <c r="C47" s="5">
        <v>31604</v>
      </c>
      <c r="D47" s="6" t="s">
        <v>112</v>
      </c>
      <c r="E47" s="16">
        <f t="shared" si="0"/>
        <v>231</v>
      </c>
    </row>
    <row r="48" spans="2:6" ht="15.75" x14ac:dyDescent="0.3">
      <c r="B48" s="123" t="s">
        <v>20</v>
      </c>
      <c r="C48" s="124"/>
      <c r="D48" s="125"/>
      <c r="E48" s="22">
        <f>SUM(E12:E40)</f>
        <v>4395</v>
      </c>
      <c r="F48" s="2"/>
    </row>
    <row r="49" spans="2:8" ht="15.75" x14ac:dyDescent="0.3">
      <c r="B49" s="123" t="s">
        <v>21</v>
      </c>
      <c r="C49" s="124"/>
      <c r="D49" s="125"/>
      <c r="E49" s="23" t="str">
        <f>DATEDIF(0,E48,"y")&amp;" Y "&amp;DATEDIF(0,E48,"ym")&amp;" M "&amp;DATEDIF(0,E48,"md")&amp;" D "</f>
        <v xml:space="preserve">12 Y 0 M 12 D </v>
      </c>
      <c r="F49" s="2"/>
    </row>
    <row r="50" spans="2:8" ht="15.75" x14ac:dyDescent="0.3">
      <c r="B50" s="84" t="s">
        <v>59</v>
      </c>
      <c r="C50" s="85"/>
      <c r="D50" s="86"/>
      <c r="E50" s="22">
        <f>SUM(E41:E47)</f>
        <v>760</v>
      </c>
      <c r="F50" s="2"/>
    </row>
    <row r="51" spans="2:8" ht="15.75" x14ac:dyDescent="0.3">
      <c r="B51" s="84" t="s">
        <v>60</v>
      </c>
      <c r="C51" s="85"/>
      <c r="D51" s="86"/>
      <c r="E51" s="23" t="str">
        <f>DATEDIF(0,E50,"y")&amp;" Y "&amp;DATEDIF(0,E50,"ym")&amp;" M "&amp;DATEDIF(0,E50,"md")&amp;" D "</f>
        <v xml:space="preserve">2 Y 0 M 29 D </v>
      </c>
      <c r="F51" s="2"/>
    </row>
    <row r="52" spans="2:8" ht="15.75" x14ac:dyDescent="0.3">
      <c r="B52" s="123" t="s">
        <v>22</v>
      </c>
      <c r="C52" s="124"/>
      <c r="D52" s="125"/>
      <c r="E52" s="22">
        <f>SUM(E12:E47)</f>
        <v>5155</v>
      </c>
      <c r="F52" s="2"/>
    </row>
    <row r="53" spans="2:8" ht="15.75" x14ac:dyDescent="0.3">
      <c r="B53" s="123" t="s">
        <v>23</v>
      </c>
      <c r="C53" s="124"/>
      <c r="D53" s="125"/>
      <c r="E53" s="23" t="str">
        <f>DATEDIF(0,E52,"y")&amp;" Y "&amp;DATEDIF(0,E52,"ym")&amp;" M "&amp;DATEDIF(0,E52,"md")&amp;" D "</f>
        <v xml:space="preserve">14 Y 1 M 10 D </v>
      </c>
      <c r="F53" s="2"/>
    </row>
    <row r="54" spans="2:8" ht="15.75" x14ac:dyDescent="0.3">
      <c r="B54" s="120" t="s">
        <v>26</v>
      </c>
      <c r="C54" s="120"/>
      <c r="D54" s="120"/>
      <c r="E54" s="43">
        <f>E52*2</f>
        <v>10310</v>
      </c>
      <c r="F54" s="2"/>
    </row>
    <row r="55" spans="2:8" ht="15.75" x14ac:dyDescent="0.3">
      <c r="B55" s="120" t="s">
        <v>25</v>
      </c>
      <c r="C55" s="120"/>
      <c r="D55" s="120"/>
      <c r="E55" s="23" t="str">
        <f>DATEDIF(0,E54,"y")&amp;" Y "&amp;DATEDIF(0,E54,"ym")&amp;" M "&amp;DATEDIF(0,E54,"md")&amp;" D "</f>
        <v xml:space="preserve">28 Y 2 M 23 D </v>
      </c>
      <c r="F55" s="2"/>
      <c r="H55" s="2"/>
    </row>
    <row r="58" spans="2:8" x14ac:dyDescent="0.25">
      <c r="B58" s="122" t="s">
        <v>27</v>
      </c>
      <c r="C58" s="122"/>
      <c r="D58" s="117" t="s">
        <v>28</v>
      </c>
      <c r="E58" s="117" t="s">
        <v>36</v>
      </c>
      <c r="F58" s="116" t="s">
        <v>2</v>
      </c>
    </row>
    <row r="59" spans="2:8" x14ac:dyDescent="0.25">
      <c r="B59" s="48" t="s">
        <v>6</v>
      </c>
      <c r="C59" s="48" t="s">
        <v>7</v>
      </c>
      <c r="D59" s="118"/>
      <c r="E59" s="118"/>
      <c r="F59" s="116"/>
    </row>
    <row r="60" spans="2:8" x14ac:dyDescent="0.25">
      <c r="B60" s="50">
        <v>37545</v>
      </c>
      <c r="C60" s="50">
        <v>39092</v>
      </c>
      <c r="D60" s="49" t="s">
        <v>30</v>
      </c>
      <c r="E60" s="49" t="s">
        <v>41</v>
      </c>
      <c r="F60" s="16">
        <f>C60-B60+1</f>
        <v>1548</v>
      </c>
    </row>
    <row r="61" spans="2:8" x14ac:dyDescent="0.25">
      <c r="B61" s="50">
        <v>40057</v>
      </c>
      <c r="C61" s="50">
        <v>40288</v>
      </c>
      <c r="D61" s="49" t="s">
        <v>30</v>
      </c>
      <c r="E61" s="49" t="s">
        <v>115</v>
      </c>
      <c r="F61" s="16">
        <f>C61-B61+1</f>
        <v>232</v>
      </c>
    </row>
    <row r="62" spans="2:8" x14ac:dyDescent="0.25">
      <c r="B62" s="50">
        <v>40400</v>
      </c>
      <c r="C62" s="50">
        <v>40497</v>
      </c>
      <c r="D62" s="49" t="s">
        <v>30</v>
      </c>
      <c r="E62" s="49" t="s">
        <v>115</v>
      </c>
      <c r="F62" s="16">
        <f>C62-B62+1</f>
        <v>98</v>
      </c>
    </row>
    <row r="63" spans="2:8" x14ac:dyDescent="0.25">
      <c r="B63" s="50">
        <v>40575</v>
      </c>
      <c r="C63" s="50">
        <v>41070</v>
      </c>
      <c r="D63" s="49" t="s">
        <v>30</v>
      </c>
      <c r="E63" s="49" t="s">
        <v>115</v>
      </c>
      <c r="F63" s="16">
        <f t="shared" ref="F63:F70" si="1">C63-B63+1</f>
        <v>496</v>
      </c>
    </row>
    <row r="64" spans="2:8" x14ac:dyDescent="0.25">
      <c r="B64" s="50">
        <v>41215</v>
      </c>
      <c r="C64" s="50">
        <v>41305</v>
      </c>
      <c r="D64" s="49" t="s">
        <v>30</v>
      </c>
      <c r="E64" s="49" t="s">
        <v>115</v>
      </c>
      <c r="F64" s="16">
        <f t="shared" si="1"/>
        <v>91</v>
      </c>
    </row>
    <row r="65" spans="2:6" x14ac:dyDescent="0.25">
      <c r="B65" s="50">
        <v>41401</v>
      </c>
      <c r="C65" s="50">
        <v>41779</v>
      </c>
      <c r="D65" s="49" t="s">
        <v>30</v>
      </c>
      <c r="E65" s="49" t="s">
        <v>115</v>
      </c>
      <c r="F65" s="16">
        <f t="shared" si="1"/>
        <v>379</v>
      </c>
    </row>
    <row r="66" spans="2:6" x14ac:dyDescent="0.25">
      <c r="B66" s="50">
        <v>41897</v>
      </c>
      <c r="C66" s="50">
        <v>42185</v>
      </c>
      <c r="D66" s="49" t="s">
        <v>30</v>
      </c>
      <c r="E66" s="49" t="s">
        <v>115</v>
      </c>
      <c r="F66" s="16">
        <f t="shared" si="1"/>
        <v>289</v>
      </c>
    </row>
    <row r="67" spans="2:6" x14ac:dyDescent="0.25">
      <c r="B67" s="50">
        <v>42318</v>
      </c>
      <c r="C67" s="50">
        <v>42399</v>
      </c>
      <c r="D67" s="49" t="s">
        <v>30</v>
      </c>
      <c r="E67" s="49" t="s">
        <v>115</v>
      </c>
      <c r="F67" s="16">
        <f t="shared" si="1"/>
        <v>82</v>
      </c>
    </row>
    <row r="68" spans="2:6" x14ac:dyDescent="0.25">
      <c r="B68" s="50">
        <v>42527</v>
      </c>
      <c r="C68" s="50">
        <v>43105</v>
      </c>
      <c r="D68" s="49" t="s">
        <v>30</v>
      </c>
      <c r="E68" s="49" t="s">
        <v>115</v>
      </c>
      <c r="F68" s="16">
        <f t="shared" si="1"/>
        <v>579</v>
      </c>
    </row>
    <row r="69" spans="2:6" x14ac:dyDescent="0.25">
      <c r="B69" s="50">
        <v>43256</v>
      </c>
      <c r="C69" s="50">
        <v>43316</v>
      </c>
      <c r="D69" s="49" t="s">
        <v>30</v>
      </c>
      <c r="E69" s="49" t="s">
        <v>115</v>
      </c>
      <c r="F69" s="16">
        <f t="shared" si="1"/>
        <v>61</v>
      </c>
    </row>
    <row r="70" spans="2:6" x14ac:dyDescent="0.25">
      <c r="B70" s="50">
        <v>43319</v>
      </c>
      <c r="C70" s="50">
        <v>43358</v>
      </c>
      <c r="D70" s="49" t="s">
        <v>116</v>
      </c>
      <c r="E70" s="49" t="s">
        <v>117</v>
      </c>
      <c r="F70" s="16">
        <f t="shared" si="1"/>
        <v>40</v>
      </c>
    </row>
    <row r="71" spans="2:6" ht="15.75" x14ac:dyDescent="0.3">
      <c r="B71" s="120" t="s">
        <v>32</v>
      </c>
      <c r="C71" s="120"/>
      <c r="D71" s="120"/>
      <c r="E71" s="120"/>
      <c r="F71" s="24">
        <f>SUM(F60:F70)</f>
        <v>3895</v>
      </c>
    </row>
    <row r="72" spans="2:6" ht="15.75" x14ac:dyDescent="0.3">
      <c r="B72" s="120" t="s">
        <v>33</v>
      </c>
      <c r="C72" s="120"/>
      <c r="D72" s="120"/>
      <c r="E72" s="120"/>
      <c r="F72" s="23" t="str">
        <f>DATEDIF(0,F71,"y")&amp;" Y "&amp;DATEDIF(0,F71,"ym")&amp;" M "&amp;DATEDIF(0,F71,"md")&amp;" D "</f>
        <v xml:space="preserve">10 Y 7 M 30 D </v>
      </c>
    </row>
    <row r="74" spans="2:6" x14ac:dyDescent="0.25">
      <c r="B74" s="45" t="s">
        <v>55</v>
      </c>
    </row>
    <row r="75" spans="2:6" x14ac:dyDescent="0.25">
      <c r="B75" s="104" t="s">
        <v>118</v>
      </c>
      <c r="C75" s="104"/>
      <c r="D75" s="104"/>
      <c r="E75" s="104"/>
      <c r="F75" s="104"/>
    </row>
    <row r="76" spans="2:6" x14ac:dyDescent="0.25">
      <c r="B76" s="133" t="s">
        <v>153</v>
      </c>
      <c r="C76" s="133"/>
      <c r="D76" s="133"/>
      <c r="E76" s="133"/>
      <c r="F76" s="133"/>
    </row>
    <row r="77" spans="2:6" x14ac:dyDescent="0.25">
      <c r="B77" s="133"/>
      <c r="C77" s="133"/>
      <c r="D77" s="133"/>
      <c r="E77" s="133"/>
      <c r="F77" s="133"/>
    </row>
    <row r="79" spans="2:6" x14ac:dyDescent="0.25">
      <c r="B79" s="119" t="s">
        <v>34</v>
      </c>
      <c r="C79" s="119"/>
      <c r="D79" s="119"/>
      <c r="E79" s="119"/>
      <c r="F79" s="24">
        <f>E54+F71</f>
        <v>14205</v>
      </c>
    </row>
    <row r="80" spans="2:6" ht="15.75" x14ac:dyDescent="0.3">
      <c r="B80" s="119" t="s">
        <v>35</v>
      </c>
      <c r="C80" s="119"/>
      <c r="D80" s="119"/>
      <c r="E80" s="119"/>
      <c r="F80" s="23" t="str">
        <f>DATEDIF(0,F79,"y")&amp;" Y "&amp;DATEDIF(0,F79,"ym")&amp;" M "&amp;DATEDIF(0,F79,"md")&amp;" D "</f>
        <v xml:space="preserve">38 Y 10 M 21 D </v>
      </c>
    </row>
  </sheetData>
  <sortState ref="B12:E47">
    <sortCondition descending="1" ref="B12"/>
  </sortState>
  <mergeCells count="21">
    <mergeCell ref="B72:E72"/>
    <mergeCell ref="B79:E79"/>
    <mergeCell ref="B80:E80"/>
    <mergeCell ref="B58:C58"/>
    <mergeCell ref="D58:D59"/>
    <mergeCell ref="E58:E59"/>
    <mergeCell ref="B76:F77"/>
    <mergeCell ref="F58:F59"/>
    <mergeCell ref="B71:E71"/>
    <mergeCell ref="C4:D4"/>
    <mergeCell ref="C5:D5"/>
    <mergeCell ref="B10:C10"/>
    <mergeCell ref="D10:D11"/>
    <mergeCell ref="C3:D3"/>
    <mergeCell ref="B54:D54"/>
    <mergeCell ref="B55:D55"/>
    <mergeCell ref="E10:E11"/>
    <mergeCell ref="B48:D48"/>
    <mergeCell ref="B49:D49"/>
    <mergeCell ref="B52:D52"/>
    <mergeCell ref="B53:D53"/>
  </mergeCells>
  <pageMargins left="0.94488188976377963" right="0.70866141732283472" top="0.43307086614173229" bottom="0.59055118110236227" header="0.31496062992125984" footer="0.31496062992125984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workbookViewId="0">
      <selection activeCell="B2" sqref="B2:F43"/>
    </sheetView>
  </sheetViews>
  <sheetFormatPr defaultRowHeight="15" x14ac:dyDescent="0.25"/>
  <cols>
    <col min="2" max="2" width="18.85546875" customWidth="1"/>
    <col min="3" max="3" width="14.28515625" customWidth="1"/>
    <col min="4" max="4" width="19.140625" bestFit="1" customWidth="1"/>
    <col min="5" max="6" width="14.28515625" bestFit="1" customWidth="1"/>
  </cols>
  <sheetData>
    <row r="2" spans="2:5" x14ac:dyDescent="0.25">
      <c r="B2" s="32" t="s">
        <v>24</v>
      </c>
      <c r="C2" s="126">
        <v>10</v>
      </c>
      <c r="D2" s="126"/>
    </row>
    <row r="3" spans="2:5" x14ac:dyDescent="0.25">
      <c r="B3" s="4" t="s">
        <v>1</v>
      </c>
      <c r="C3" s="126" t="s">
        <v>119</v>
      </c>
      <c r="D3" s="126"/>
    </row>
    <row r="4" spans="2:5" x14ac:dyDescent="0.25">
      <c r="B4" s="4" t="s">
        <v>0</v>
      </c>
      <c r="C4" s="126" t="s">
        <v>120</v>
      </c>
      <c r="D4" s="126"/>
    </row>
    <row r="5" spans="2:5" x14ac:dyDescent="0.25">
      <c r="B5" s="69"/>
      <c r="C5" s="41"/>
      <c r="D5" s="41"/>
    </row>
    <row r="6" spans="2:5" x14ac:dyDescent="0.25">
      <c r="B6" s="69" t="s">
        <v>70</v>
      </c>
      <c r="C6" s="41"/>
      <c r="D6" s="41"/>
    </row>
    <row r="8" spans="2:5" x14ac:dyDescent="0.25">
      <c r="B8" s="122" t="s">
        <v>5</v>
      </c>
      <c r="C8" s="122"/>
      <c r="D8" s="117" t="s">
        <v>8</v>
      </c>
      <c r="E8" s="116" t="s">
        <v>2</v>
      </c>
    </row>
    <row r="9" spans="2:5" x14ac:dyDescent="0.25">
      <c r="B9" s="10" t="s">
        <v>6</v>
      </c>
      <c r="C9" s="10" t="s">
        <v>7</v>
      </c>
      <c r="D9" s="118"/>
      <c r="E9" s="116"/>
    </row>
    <row r="10" spans="2:5" x14ac:dyDescent="0.25">
      <c r="B10" s="5">
        <v>34440</v>
      </c>
      <c r="C10" s="5">
        <v>34681</v>
      </c>
      <c r="D10" s="12" t="s">
        <v>17</v>
      </c>
      <c r="E10" s="16">
        <f>(C10-B10)+1</f>
        <v>242</v>
      </c>
    </row>
    <row r="11" spans="2:5" x14ac:dyDescent="0.25">
      <c r="B11" s="5">
        <v>34682</v>
      </c>
      <c r="C11" s="5">
        <v>34829</v>
      </c>
      <c r="D11" s="88" t="s">
        <v>17</v>
      </c>
      <c r="E11" s="16">
        <f t="shared" ref="E11:E25" si="0">(C11-B11)+1</f>
        <v>148</v>
      </c>
    </row>
    <row r="12" spans="2:5" x14ac:dyDescent="0.25">
      <c r="B12" s="5">
        <v>35025</v>
      </c>
      <c r="C12" s="5">
        <v>35102</v>
      </c>
      <c r="D12" s="88" t="s">
        <v>16</v>
      </c>
      <c r="E12" s="16">
        <f t="shared" si="0"/>
        <v>78</v>
      </c>
    </row>
    <row r="13" spans="2:5" x14ac:dyDescent="0.25">
      <c r="B13" s="5">
        <v>35103</v>
      </c>
      <c r="C13" s="5">
        <v>35343</v>
      </c>
      <c r="D13" s="88" t="s">
        <v>16</v>
      </c>
      <c r="E13" s="16">
        <f t="shared" si="0"/>
        <v>241</v>
      </c>
    </row>
    <row r="14" spans="2:5" x14ac:dyDescent="0.25">
      <c r="B14" s="5">
        <v>35608</v>
      </c>
      <c r="C14" s="5">
        <v>35756</v>
      </c>
      <c r="D14" s="12" t="s">
        <v>15</v>
      </c>
      <c r="E14" s="16">
        <f t="shared" si="0"/>
        <v>149</v>
      </c>
    </row>
    <row r="15" spans="2:5" x14ac:dyDescent="0.25">
      <c r="B15" s="5">
        <v>35757</v>
      </c>
      <c r="C15" s="5">
        <v>35881</v>
      </c>
      <c r="D15" s="88" t="s">
        <v>15</v>
      </c>
      <c r="E15" s="16">
        <f t="shared" si="0"/>
        <v>125</v>
      </c>
    </row>
    <row r="16" spans="2:5" x14ac:dyDescent="0.25">
      <c r="B16" s="5">
        <v>36070</v>
      </c>
      <c r="C16" s="5">
        <v>36195</v>
      </c>
      <c r="D16" s="12" t="s">
        <v>14</v>
      </c>
      <c r="E16" s="16">
        <f t="shared" si="0"/>
        <v>126</v>
      </c>
    </row>
    <row r="17" spans="2:6" x14ac:dyDescent="0.25">
      <c r="B17" s="5">
        <v>36197</v>
      </c>
      <c r="C17" s="5">
        <v>36369</v>
      </c>
      <c r="D17" s="88" t="s">
        <v>14</v>
      </c>
      <c r="E17" s="16">
        <f t="shared" si="0"/>
        <v>173</v>
      </c>
    </row>
    <row r="18" spans="2:6" x14ac:dyDescent="0.25">
      <c r="B18" s="5">
        <v>36370</v>
      </c>
      <c r="C18" s="5">
        <v>36460</v>
      </c>
      <c r="D18" s="88" t="s">
        <v>14</v>
      </c>
      <c r="E18" s="16">
        <f t="shared" si="0"/>
        <v>91</v>
      </c>
    </row>
    <row r="19" spans="2:6" x14ac:dyDescent="0.25">
      <c r="B19" s="5">
        <v>36808</v>
      </c>
      <c r="C19" s="5">
        <v>36897</v>
      </c>
      <c r="D19" s="88" t="s">
        <v>14</v>
      </c>
      <c r="E19" s="16">
        <f t="shared" si="0"/>
        <v>90</v>
      </c>
    </row>
    <row r="20" spans="2:6" x14ac:dyDescent="0.25">
      <c r="B20" s="5">
        <v>37043</v>
      </c>
      <c r="C20" s="5">
        <v>37214</v>
      </c>
      <c r="D20" s="88" t="s">
        <v>14</v>
      </c>
      <c r="E20" s="16">
        <f t="shared" si="0"/>
        <v>172</v>
      </c>
    </row>
    <row r="21" spans="2:6" x14ac:dyDescent="0.25">
      <c r="B21" s="5">
        <v>37215</v>
      </c>
      <c r="C21" s="5">
        <v>37318</v>
      </c>
      <c r="D21" s="88" t="s">
        <v>14</v>
      </c>
      <c r="E21" s="16">
        <f t="shared" si="0"/>
        <v>104</v>
      </c>
    </row>
    <row r="22" spans="2:6" x14ac:dyDescent="0.25">
      <c r="B22" s="5">
        <v>37319</v>
      </c>
      <c r="C22" s="5">
        <v>37321</v>
      </c>
      <c r="D22" s="88" t="s">
        <v>14</v>
      </c>
      <c r="E22" s="16">
        <f t="shared" si="0"/>
        <v>3</v>
      </c>
    </row>
    <row r="23" spans="2:6" x14ac:dyDescent="0.25">
      <c r="B23" s="5">
        <v>37539</v>
      </c>
      <c r="C23" s="5">
        <v>37639</v>
      </c>
      <c r="D23" s="88" t="s">
        <v>14</v>
      </c>
      <c r="E23" s="16">
        <f t="shared" si="0"/>
        <v>101</v>
      </c>
    </row>
    <row r="24" spans="2:6" x14ac:dyDescent="0.25">
      <c r="B24" s="5">
        <v>37640</v>
      </c>
      <c r="C24" s="5">
        <v>37857</v>
      </c>
      <c r="D24" s="11" t="s">
        <v>13</v>
      </c>
      <c r="E24" s="16">
        <f t="shared" si="0"/>
        <v>218</v>
      </c>
    </row>
    <row r="25" spans="2:6" x14ac:dyDescent="0.25">
      <c r="B25" s="5">
        <v>38125</v>
      </c>
      <c r="C25" s="5">
        <v>38250</v>
      </c>
      <c r="D25" s="87" t="s">
        <v>13</v>
      </c>
      <c r="E25" s="16">
        <f t="shared" si="0"/>
        <v>126</v>
      </c>
    </row>
    <row r="26" spans="2:6" ht="15.75" x14ac:dyDescent="0.3">
      <c r="B26" s="123" t="s">
        <v>20</v>
      </c>
      <c r="C26" s="124"/>
      <c r="D26" s="125"/>
      <c r="E26" s="22">
        <f>SUM(E16:E25)</f>
        <v>1204</v>
      </c>
      <c r="F26" s="2"/>
    </row>
    <row r="27" spans="2:6" ht="15.75" x14ac:dyDescent="0.3">
      <c r="B27" s="123" t="s">
        <v>21</v>
      </c>
      <c r="C27" s="124"/>
      <c r="D27" s="125"/>
      <c r="E27" s="23" t="str">
        <f>DATEDIF(0,E26,"y")&amp;" Y "&amp;DATEDIF(0,E26,"ym")&amp;" M "&amp;DATEDIF(0,E26,"md")&amp;" D "</f>
        <v xml:space="preserve">3 Y 3 M 18 D </v>
      </c>
      <c r="F27" s="2"/>
    </row>
    <row r="28" spans="2:6" ht="15.75" x14ac:dyDescent="0.3">
      <c r="B28" s="84" t="s">
        <v>59</v>
      </c>
      <c r="C28" s="85"/>
      <c r="D28" s="86"/>
      <c r="E28" s="22">
        <f>SUM(E10:E15)</f>
        <v>983</v>
      </c>
      <c r="F28" s="2"/>
    </row>
    <row r="29" spans="2:6" ht="15.75" x14ac:dyDescent="0.3">
      <c r="B29" s="84" t="s">
        <v>60</v>
      </c>
      <c r="C29" s="85"/>
      <c r="D29" s="86"/>
      <c r="E29" s="23" t="str">
        <f>DATEDIF(0,E28,"y")&amp;" Y "&amp;DATEDIF(0,E28,"ym")&amp;" M "&amp;DATEDIF(0,E28,"md")&amp;" D "</f>
        <v xml:space="preserve">2 Y 8 M 9 D </v>
      </c>
      <c r="F29" s="2"/>
    </row>
    <row r="30" spans="2:6" ht="15.75" x14ac:dyDescent="0.3">
      <c r="B30" s="123" t="s">
        <v>22</v>
      </c>
      <c r="C30" s="124"/>
      <c r="D30" s="125"/>
      <c r="E30" s="22">
        <f>SUM(E10:E25)</f>
        <v>2187</v>
      </c>
      <c r="F30" s="2"/>
    </row>
    <row r="31" spans="2:6" ht="15.75" x14ac:dyDescent="0.3">
      <c r="B31" s="123" t="s">
        <v>23</v>
      </c>
      <c r="C31" s="124"/>
      <c r="D31" s="125"/>
      <c r="E31" s="23" t="str">
        <f>DATEDIF(0,E30,"y")&amp;" Y "&amp;DATEDIF(0,E30,"ym")&amp;" M "&amp;DATEDIF(0,E30,"md")&amp;" D "</f>
        <v xml:space="preserve">5 Y 11 M 26 D </v>
      </c>
      <c r="F31" s="2"/>
    </row>
    <row r="32" spans="2:6" ht="15.75" x14ac:dyDescent="0.3">
      <c r="B32" s="120" t="s">
        <v>26</v>
      </c>
      <c r="C32" s="120"/>
      <c r="D32" s="120"/>
      <c r="E32" s="43">
        <f>E30*2</f>
        <v>4374</v>
      </c>
      <c r="F32" s="2"/>
    </row>
    <row r="33" spans="2:6" ht="15.75" x14ac:dyDescent="0.3">
      <c r="B33" s="120" t="s">
        <v>25</v>
      </c>
      <c r="C33" s="120"/>
      <c r="D33" s="120"/>
      <c r="E33" s="23" t="str">
        <f>DATEDIF(0,E32,"y")&amp;" Y "&amp;DATEDIF(0,E32,"ym")&amp;" M "&amp;DATEDIF(0,E32,"md")&amp;" D "</f>
        <v xml:space="preserve">11 Y 11 M 22 D </v>
      </c>
      <c r="F33" s="2"/>
    </row>
    <row r="34" spans="2:6" x14ac:dyDescent="0.25">
      <c r="B34" s="30"/>
      <c r="C34" s="30"/>
      <c r="D34" s="31"/>
      <c r="E34" s="31"/>
      <c r="F34" s="2"/>
    </row>
    <row r="35" spans="2:6" x14ac:dyDescent="0.25">
      <c r="B35" s="122" t="s">
        <v>27</v>
      </c>
      <c r="C35" s="122"/>
      <c r="D35" s="117" t="s">
        <v>28</v>
      </c>
      <c r="E35" s="117" t="s">
        <v>36</v>
      </c>
      <c r="F35" s="116" t="s">
        <v>2</v>
      </c>
    </row>
    <row r="36" spans="2:6" x14ac:dyDescent="0.25">
      <c r="B36" s="44" t="s">
        <v>6</v>
      </c>
      <c r="C36" s="44" t="s">
        <v>7</v>
      </c>
      <c r="D36" s="118"/>
      <c r="E36" s="118"/>
      <c r="F36" s="116"/>
    </row>
    <row r="37" spans="2:6" ht="30" x14ac:dyDescent="0.25">
      <c r="B37" s="50">
        <v>38261</v>
      </c>
      <c r="C37" s="50">
        <v>44375</v>
      </c>
      <c r="D37" s="93" t="s">
        <v>121</v>
      </c>
      <c r="E37" s="49" t="s">
        <v>37</v>
      </c>
      <c r="F37" s="16">
        <f>C37-B37+1</f>
        <v>6115</v>
      </c>
    </row>
    <row r="38" spans="2:6" x14ac:dyDescent="0.25">
      <c r="B38" s="50"/>
      <c r="C38" s="50"/>
      <c r="D38" s="49"/>
      <c r="E38" s="49"/>
      <c r="F38" s="16"/>
    </row>
    <row r="39" spans="2:6" ht="15.75" x14ac:dyDescent="0.3">
      <c r="B39" s="120" t="s">
        <v>32</v>
      </c>
      <c r="C39" s="120"/>
      <c r="D39" s="120"/>
      <c r="E39" s="120"/>
      <c r="F39" s="22">
        <f>SUM(F37:F38)</f>
        <v>6115</v>
      </c>
    </row>
    <row r="40" spans="2:6" ht="15.75" x14ac:dyDescent="0.3">
      <c r="B40" s="120" t="s">
        <v>33</v>
      </c>
      <c r="C40" s="120"/>
      <c r="D40" s="120"/>
      <c r="E40" s="120"/>
      <c r="F40" s="23" t="str">
        <f>DATEDIF(0,F39,"y")&amp;" Y "&amp;DATEDIF(0,F39,"ym")&amp;" M "&amp;DATEDIF(0,F39,"md")&amp;" D "</f>
        <v xml:space="preserve">16 Y 8 M 27 D </v>
      </c>
    </row>
    <row r="42" spans="2:6" x14ac:dyDescent="0.25">
      <c r="B42" s="119" t="s">
        <v>34</v>
      </c>
      <c r="C42" s="119"/>
      <c r="D42" s="119"/>
      <c r="E42" s="119"/>
      <c r="F42" s="24">
        <f>E32+F39</f>
        <v>10489</v>
      </c>
    </row>
    <row r="43" spans="2:6" ht="15.75" x14ac:dyDescent="0.3">
      <c r="B43" s="119" t="s">
        <v>35</v>
      </c>
      <c r="C43" s="119"/>
      <c r="D43" s="119"/>
      <c r="E43" s="119"/>
      <c r="F43" s="23" t="str">
        <f>DATEDIF(0,F42,"y")&amp;" Y "&amp;DATEDIF(0,F42,"ym")&amp;" M "&amp;DATEDIF(0,F42,"md")&amp;" D "</f>
        <v xml:space="preserve">28 Y 8 M 18 D </v>
      </c>
    </row>
  </sheetData>
  <mergeCells count="20">
    <mergeCell ref="C3:D3"/>
    <mergeCell ref="C4:D4"/>
    <mergeCell ref="B8:C8"/>
    <mergeCell ref="D8:D9"/>
    <mergeCell ref="C2:D2"/>
    <mergeCell ref="B32:D32"/>
    <mergeCell ref="B33:D33"/>
    <mergeCell ref="E8:E9"/>
    <mergeCell ref="B26:D26"/>
    <mergeCell ref="B27:D27"/>
    <mergeCell ref="B30:D30"/>
    <mergeCell ref="B31:D31"/>
    <mergeCell ref="F35:F36"/>
    <mergeCell ref="B39:E39"/>
    <mergeCell ref="B40:E40"/>
    <mergeCell ref="B42:E42"/>
    <mergeCell ref="B43:E43"/>
    <mergeCell ref="B35:C35"/>
    <mergeCell ref="D35:D36"/>
    <mergeCell ref="E35:E36"/>
  </mergeCells>
  <printOptions horizontalCentered="1"/>
  <pageMargins left="0.94488188976377963" right="0.70866141732283472" top="0.6692913385826772" bottom="0.47244094488188981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8"/>
  <sheetViews>
    <sheetView workbookViewId="0">
      <selection activeCell="B3" sqref="B3:F58"/>
    </sheetView>
  </sheetViews>
  <sheetFormatPr defaultRowHeight="15" x14ac:dyDescent="0.25"/>
  <cols>
    <col min="1" max="1" width="3.140625" customWidth="1"/>
    <col min="2" max="2" width="17.5703125" customWidth="1"/>
    <col min="3" max="3" width="17.140625" customWidth="1"/>
    <col min="4" max="4" width="18.140625" customWidth="1"/>
    <col min="5" max="5" width="16.5703125" customWidth="1"/>
    <col min="6" max="6" width="14.85546875" customWidth="1"/>
    <col min="7" max="7" width="9.5703125" customWidth="1"/>
    <col min="8" max="8" width="8.85546875" customWidth="1"/>
  </cols>
  <sheetData>
    <row r="3" spans="2:5" x14ac:dyDescent="0.25">
      <c r="B3" s="32" t="s">
        <v>24</v>
      </c>
      <c r="C3" s="126">
        <v>11</v>
      </c>
      <c r="D3" s="126"/>
    </row>
    <row r="4" spans="2:5" x14ac:dyDescent="0.25">
      <c r="B4" s="4" t="s">
        <v>1</v>
      </c>
      <c r="C4" s="126" t="s">
        <v>122</v>
      </c>
      <c r="D4" s="126"/>
    </row>
    <row r="5" spans="2:5" x14ac:dyDescent="0.25">
      <c r="B5" s="4" t="s">
        <v>0</v>
      </c>
      <c r="C5" s="126" t="s">
        <v>123</v>
      </c>
      <c r="D5" s="126"/>
    </row>
    <row r="6" spans="2:5" x14ac:dyDescent="0.25">
      <c r="B6" s="69"/>
      <c r="C6" s="41"/>
      <c r="D6" s="41"/>
    </row>
    <row r="7" spans="2:5" x14ac:dyDescent="0.25">
      <c r="B7" s="69" t="s">
        <v>83</v>
      </c>
      <c r="C7" s="41"/>
      <c r="D7" s="41"/>
    </row>
    <row r="9" spans="2:5" x14ac:dyDescent="0.25">
      <c r="B9" s="122" t="s">
        <v>5</v>
      </c>
      <c r="C9" s="122"/>
      <c r="D9" s="117" t="s">
        <v>8</v>
      </c>
      <c r="E9" s="116" t="s">
        <v>2</v>
      </c>
    </row>
    <row r="10" spans="2:5" x14ac:dyDescent="0.25">
      <c r="B10" s="10" t="s">
        <v>6</v>
      </c>
      <c r="C10" s="10" t="s">
        <v>7</v>
      </c>
      <c r="D10" s="118"/>
      <c r="E10" s="116"/>
    </row>
    <row r="11" spans="2:5" x14ac:dyDescent="0.25">
      <c r="B11" s="50">
        <v>32009</v>
      </c>
      <c r="C11" s="50">
        <v>32026</v>
      </c>
      <c r="D11" s="49" t="s">
        <v>12</v>
      </c>
      <c r="E11" s="53">
        <f>(C11-B11)+1</f>
        <v>18</v>
      </c>
    </row>
    <row r="12" spans="2:5" x14ac:dyDescent="0.25">
      <c r="B12" s="50">
        <v>32027</v>
      </c>
      <c r="C12" s="50">
        <v>32133</v>
      </c>
      <c r="D12" s="49" t="s">
        <v>12</v>
      </c>
      <c r="E12" s="53">
        <f t="shared" ref="E12:E35" si="0">(C12-B12)+1</f>
        <v>107</v>
      </c>
    </row>
    <row r="13" spans="2:5" x14ac:dyDescent="0.25">
      <c r="B13" s="50">
        <v>32134</v>
      </c>
      <c r="C13" s="50">
        <v>32202</v>
      </c>
      <c r="D13" s="49" t="s">
        <v>12</v>
      </c>
      <c r="E13" s="53">
        <f t="shared" si="0"/>
        <v>69</v>
      </c>
    </row>
    <row r="14" spans="2:5" x14ac:dyDescent="0.25">
      <c r="B14" s="50">
        <v>32203</v>
      </c>
      <c r="C14" s="50">
        <v>32224</v>
      </c>
      <c r="D14" s="49" t="s">
        <v>11</v>
      </c>
      <c r="E14" s="53">
        <f t="shared" si="0"/>
        <v>22</v>
      </c>
    </row>
    <row r="15" spans="2:5" x14ac:dyDescent="0.25">
      <c r="B15" s="50">
        <v>32225</v>
      </c>
      <c r="C15" s="50">
        <v>32246</v>
      </c>
      <c r="D15" s="49" t="s">
        <v>11</v>
      </c>
      <c r="E15" s="53">
        <f t="shared" si="0"/>
        <v>22</v>
      </c>
    </row>
    <row r="16" spans="2:5" x14ac:dyDescent="0.25">
      <c r="B16" s="50">
        <v>32265</v>
      </c>
      <c r="C16" s="50">
        <v>32321</v>
      </c>
      <c r="D16" s="49" t="s">
        <v>11</v>
      </c>
      <c r="E16" s="53">
        <f t="shared" si="0"/>
        <v>57</v>
      </c>
    </row>
    <row r="17" spans="2:5" x14ac:dyDescent="0.25">
      <c r="B17" s="50">
        <v>32322</v>
      </c>
      <c r="C17" s="50">
        <v>32382</v>
      </c>
      <c r="D17" s="49" t="s">
        <v>11</v>
      </c>
      <c r="E17" s="53">
        <f t="shared" si="0"/>
        <v>61</v>
      </c>
    </row>
    <row r="18" spans="2:5" x14ac:dyDescent="0.25">
      <c r="B18" s="50">
        <v>32394</v>
      </c>
      <c r="C18" s="50">
        <v>32417</v>
      </c>
      <c r="D18" s="49" t="s">
        <v>11</v>
      </c>
      <c r="E18" s="53">
        <f t="shared" si="0"/>
        <v>24</v>
      </c>
    </row>
    <row r="19" spans="2:5" x14ac:dyDescent="0.25">
      <c r="B19" s="50">
        <v>32426</v>
      </c>
      <c r="C19" s="50">
        <v>32499</v>
      </c>
      <c r="D19" s="49" t="s">
        <v>11</v>
      </c>
      <c r="E19" s="53">
        <f t="shared" si="0"/>
        <v>74</v>
      </c>
    </row>
    <row r="20" spans="2:5" x14ac:dyDescent="0.25">
      <c r="B20" s="50">
        <v>32794</v>
      </c>
      <c r="C20" s="50">
        <v>32839</v>
      </c>
      <c r="D20" s="49" t="s">
        <v>11</v>
      </c>
      <c r="E20" s="53">
        <f t="shared" si="0"/>
        <v>46</v>
      </c>
    </row>
    <row r="21" spans="2:5" x14ac:dyDescent="0.25">
      <c r="B21" s="50">
        <v>32845</v>
      </c>
      <c r="C21" s="50">
        <v>33097</v>
      </c>
      <c r="D21" s="49" t="s">
        <v>11</v>
      </c>
      <c r="E21" s="53">
        <f t="shared" si="0"/>
        <v>253</v>
      </c>
    </row>
    <row r="22" spans="2:5" x14ac:dyDescent="0.25">
      <c r="B22" s="50">
        <v>33225</v>
      </c>
      <c r="C22" s="50">
        <v>33470</v>
      </c>
      <c r="D22" s="49" t="s">
        <v>11</v>
      </c>
      <c r="E22" s="53">
        <f t="shared" si="0"/>
        <v>246</v>
      </c>
    </row>
    <row r="23" spans="2:5" x14ac:dyDescent="0.25">
      <c r="B23" s="50">
        <v>33633</v>
      </c>
      <c r="C23" s="50">
        <v>33742</v>
      </c>
      <c r="D23" s="49" t="s">
        <v>11</v>
      </c>
      <c r="E23" s="53">
        <f t="shared" si="0"/>
        <v>110</v>
      </c>
    </row>
    <row r="24" spans="2:5" x14ac:dyDescent="0.25">
      <c r="B24" s="50">
        <v>33999</v>
      </c>
      <c r="C24" s="50">
        <v>34231</v>
      </c>
      <c r="D24" s="54" t="s">
        <v>9</v>
      </c>
      <c r="E24" s="53">
        <f t="shared" si="0"/>
        <v>233</v>
      </c>
    </row>
    <row r="25" spans="2:5" x14ac:dyDescent="0.25">
      <c r="B25" s="50">
        <v>34407</v>
      </c>
      <c r="C25" s="50">
        <v>34634</v>
      </c>
      <c r="D25" s="54" t="s">
        <v>9</v>
      </c>
      <c r="E25" s="53">
        <f t="shared" si="0"/>
        <v>228</v>
      </c>
    </row>
    <row r="26" spans="2:5" x14ac:dyDescent="0.25">
      <c r="B26" s="50">
        <v>34736</v>
      </c>
      <c r="C26" s="50">
        <v>34893</v>
      </c>
      <c r="D26" s="54" t="s">
        <v>9</v>
      </c>
      <c r="E26" s="53">
        <f t="shared" si="0"/>
        <v>158</v>
      </c>
    </row>
    <row r="27" spans="2:5" x14ac:dyDescent="0.25">
      <c r="B27" s="50">
        <v>35123</v>
      </c>
      <c r="C27" s="50">
        <v>35293</v>
      </c>
      <c r="D27" s="54" t="s">
        <v>9</v>
      </c>
      <c r="E27" s="53">
        <f t="shared" si="0"/>
        <v>171</v>
      </c>
    </row>
    <row r="28" spans="2:5" x14ac:dyDescent="0.25">
      <c r="B28" s="50">
        <v>35397</v>
      </c>
      <c r="C28" s="50">
        <v>35573</v>
      </c>
      <c r="D28" s="54" t="s">
        <v>9</v>
      </c>
      <c r="E28" s="53">
        <f t="shared" si="0"/>
        <v>177</v>
      </c>
    </row>
    <row r="29" spans="2:5" x14ac:dyDescent="0.25">
      <c r="B29" s="50">
        <v>35725</v>
      </c>
      <c r="C29" s="50">
        <v>35865</v>
      </c>
      <c r="D29" s="54" t="s">
        <v>9</v>
      </c>
      <c r="E29" s="53">
        <f t="shared" si="0"/>
        <v>141</v>
      </c>
    </row>
    <row r="30" spans="2:5" x14ac:dyDescent="0.25">
      <c r="B30" s="50">
        <v>36093</v>
      </c>
      <c r="C30" s="50">
        <v>36138</v>
      </c>
      <c r="D30" s="54" t="s">
        <v>9</v>
      </c>
      <c r="E30" s="53">
        <f t="shared" si="0"/>
        <v>46</v>
      </c>
    </row>
    <row r="31" spans="2:5" x14ac:dyDescent="0.25">
      <c r="B31" s="50">
        <v>36274</v>
      </c>
      <c r="C31" s="50">
        <v>36436</v>
      </c>
      <c r="D31" s="54" t="s">
        <v>9</v>
      </c>
      <c r="E31" s="53">
        <f t="shared" si="0"/>
        <v>163</v>
      </c>
    </row>
    <row r="32" spans="2:5" x14ac:dyDescent="0.25">
      <c r="B32" s="50">
        <v>36459</v>
      </c>
      <c r="C32" s="50">
        <v>36569</v>
      </c>
      <c r="D32" s="54" t="s">
        <v>10</v>
      </c>
      <c r="E32" s="53">
        <f t="shared" si="0"/>
        <v>111</v>
      </c>
    </row>
    <row r="33" spans="2:6" x14ac:dyDescent="0.25">
      <c r="B33" s="50">
        <v>36746</v>
      </c>
      <c r="C33" s="50">
        <v>36943</v>
      </c>
      <c r="D33" s="54" t="s">
        <v>10</v>
      </c>
      <c r="E33" s="53">
        <f t="shared" si="0"/>
        <v>198</v>
      </c>
    </row>
    <row r="34" spans="2:6" x14ac:dyDescent="0.25">
      <c r="B34" s="50">
        <v>37048</v>
      </c>
      <c r="C34" s="50">
        <v>37151</v>
      </c>
      <c r="D34" s="54" t="s">
        <v>10</v>
      </c>
      <c r="E34" s="53">
        <f t="shared" si="0"/>
        <v>104</v>
      </c>
    </row>
    <row r="35" spans="2:6" x14ac:dyDescent="0.25">
      <c r="B35" s="50">
        <v>38029</v>
      </c>
      <c r="C35" s="50">
        <v>38114</v>
      </c>
      <c r="D35" s="54" t="s">
        <v>10</v>
      </c>
      <c r="E35" s="53">
        <f t="shared" si="0"/>
        <v>86</v>
      </c>
    </row>
    <row r="36" spans="2:6" ht="15.75" x14ac:dyDescent="0.3">
      <c r="B36" s="123" t="s">
        <v>20</v>
      </c>
      <c r="C36" s="124"/>
      <c r="D36" s="125"/>
      <c r="E36" s="22">
        <f>SUM(E24:E35)</f>
        <v>1816</v>
      </c>
      <c r="F36" s="2"/>
    </row>
    <row r="37" spans="2:6" ht="15.75" x14ac:dyDescent="0.3">
      <c r="B37" s="123" t="s">
        <v>21</v>
      </c>
      <c r="C37" s="124"/>
      <c r="D37" s="125"/>
      <c r="E37" s="23" t="str">
        <f>DATEDIF(0,E36,"y")&amp;" Y "&amp;DATEDIF(0,E36,"ym")&amp;" M "&amp;DATEDIF(0,E36,"md")&amp;" D "</f>
        <v xml:space="preserve">4 Y 11 M 20 D </v>
      </c>
      <c r="F37" s="2"/>
    </row>
    <row r="38" spans="2:6" ht="15.75" x14ac:dyDescent="0.3">
      <c r="B38" s="84" t="s">
        <v>59</v>
      </c>
      <c r="C38" s="85"/>
      <c r="D38" s="86"/>
      <c r="E38" s="22">
        <f>SUM(E11:E23)</f>
        <v>1109</v>
      </c>
      <c r="F38" s="2"/>
    </row>
    <row r="39" spans="2:6" ht="15.75" x14ac:dyDescent="0.3">
      <c r="B39" s="84" t="s">
        <v>60</v>
      </c>
      <c r="C39" s="85"/>
      <c r="D39" s="86"/>
      <c r="E39" s="23" t="str">
        <f>DATEDIF(0,E38,"y")&amp;" Y "&amp;DATEDIF(0,E38,"ym")&amp;" M "&amp;DATEDIF(0,E38,"md")&amp;" D "</f>
        <v xml:space="preserve">3 Y 0 M 13 D </v>
      </c>
      <c r="F39" s="2"/>
    </row>
    <row r="40" spans="2:6" ht="15.75" x14ac:dyDescent="0.3">
      <c r="B40" s="123" t="s">
        <v>22</v>
      </c>
      <c r="C40" s="124"/>
      <c r="D40" s="125"/>
      <c r="E40" s="22">
        <f>SUM(E11:E35)</f>
        <v>2925</v>
      </c>
      <c r="F40" s="2"/>
    </row>
    <row r="41" spans="2:6" ht="15.75" x14ac:dyDescent="0.3">
      <c r="B41" s="123" t="s">
        <v>23</v>
      </c>
      <c r="C41" s="124"/>
      <c r="D41" s="125"/>
      <c r="E41" s="23" t="str">
        <f>DATEDIF(0,E40,"y")&amp;" Y "&amp;DATEDIF(0,E40,"ym")&amp;" M "&amp;DATEDIF(0,E40,"md")&amp;" D "</f>
        <v xml:space="preserve">8 Y 0 M 3 D </v>
      </c>
      <c r="F41" s="2"/>
    </row>
    <row r="42" spans="2:6" ht="15.75" x14ac:dyDescent="0.3">
      <c r="B42" s="120" t="s">
        <v>26</v>
      </c>
      <c r="C42" s="120"/>
      <c r="D42" s="120"/>
      <c r="E42" s="43">
        <f>E40*2</f>
        <v>5850</v>
      </c>
      <c r="F42" s="2"/>
    </row>
    <row r="43" spans="2:6" ht="15.75" x14ac:dyDescent="0.3">
      <c r="B43" s="120" t="s">
        <v>25</v>
      </c>
      <c r="C43" s="120"/>
      <c r="D43" s="120"/>
      <c r="E43" s="23" t="str">
        <f>DATEDIF(0,E42,"y")&amp;" Y "&amp;DATEDIF(0,E42,"ym")&amp;" M "&amp;DATEDIF(0,E42,"md")&amp;" D "</f>
        <v xml:space="preserve">16 Y 0 M 6 D </v>
      </c>
      <c r="F43" s="2"/>
    </row>
    <row r="45" spans="2:6" x14ac:dyDescent="0.25">
      <c r="E45" s="2"/>
    </row>
    <row r="46" spans="2:6" x14ac:dyDescent="0.25">
      <c r="B46" s="122" t="s">
        <v>27</v>
      </c>
      <c r="C46" s="122"/>
      <c r="D46" s="117" t="s">
        <v>28</v>
      </c>
      <c r="E46" s="117" t="s">
        <v>36</v>
      </c>
      <c r="F46" s="116" t="s">
        <v>2</v>
      </c>
    </row>
    <row r="47" spans="2:6" x14ac:dyDescent="0.25">
      <c r="B47" s="48" t="s">
        <v>6</v>
      </c>
      <c r="C47" s="48" t="s">
        <v>7</v>
      </c>
      <c r="D47" s="118"/>
      <c r="E47" s="118"/>
      <c r="F47" s="116"/>
    </row>
    <row r="48" spans="2:6" ht="30" x14ac:dyDescent="0.25">
      <c r="B48" s="50">
        <v>39661</v>
      </c>
      <c r="C48" s="50">
        <v>43921</v>
      </c>
      <c r="D48" s="55" t="s">
        <v>125</v>
      </c>
      <c r="E48" s="55" t="s">
        <v>124</v>
      </c>
      <c r="F48" s="53">
        <f>(C48-B48)+1</f>
        <v>4261</v>
      </c>
    </row>
    <row r="49" spans="2:6" x14ac:dyDescent="0.25">
      <c r="B49" s="50"/>
      <c r="C49" s="50"/>
      <c r="D49" s="49"/>
      <c r="E49" s="49"/>
      <c r="F49" s="16"/>
    </row>
    <row r="50" spans="2:6" ht="15.75" x14ac:dyDescent="0.3">
      <c r="B50" s="120" t="s">
        <v>32</v>
      </c>
      <c r="C50" s="120"/>
      <c r="D50" s="120"/>
      <c r="E50" s="120"/>
      <c r="F50" s="24">
        <f>SUM(F48:F49)</f>
        <v>4261</v>
      </c>
    </row>
    <row r="51" spans="2:6" ht="15.75" x14ac:dyDescent="0.3">
      <c r="B51" s="120" t="s">
        <v>33</v>
      </c>
      <c r="C51" s="120"/>
      <c r="D51" s="120"/>
      <c r="E51" s="120"/>
      <c r="F51" s="23" t="str">
        <f>DATEDIF(0,F50,"y")&amp;" Y "&amp;DATEDIF(0,F50,"ym")&amp;" M "&amp;DATEDIF(0,F50,"md")&amp;" D "</f>
        <v xml:space="preserve">11 Y 7 M 31 D </v>
      </c>
    </row>
    <row r="53" spans="2:6" x14ac:dyDescent="0.25">
      <c r="B53" s="45" t="s">
        <v>55</v>
      </c>
    </row>
    <row r="54" spans="2:6" x14ac:dyDescent="0.25">
      <c r="B54" s="133" t="s">
        <v>126</v>
      </c>
      <c r="C54" s="133"/>
      <c r="D54" s="133"/>
      <c r="E54" s="133"/>
      <c r="F54" s="133"/>
    </row>
    <row r="55" spans="2:6" x14ac:dyDescent="0.25">
      <c r="B55" s="133"/>
      <c r="C55" s="133"/>
      <c r="D55" s="133"/>
      <c r="E55" s="133"/>
      <c r="F55" s="133"/>
    </row>
    <row r="57" spans="2:6" x14ac:dyDescent="0.25">
      <c r="B57" s="119" t="s">
        <v>34</v>
      </c>
      <c r="C57" s="119"/>
      <c r="D57" s="119"/>
      <c r="E57" s="119"/>
      <c r="F57" s="24">
        <f>E42+F50</f>
        <v>10111</v>
      </c>
    </row>
    <row r="58" spans="2:6" ht="15.75" x14ac:dyDescent="0.3">
      <c r="B58" s="119" t="s">
        <v>35</v>
      </c>
      <c r="C58" s="119"/>
      <c r="D58" s="119"/>
      <c r="E58" s="119"/>
      <c r="F58" s="23" t="str">
        <f>DATEDIF(0,F57,"y")&amp;" Y "&amp;DATEDIF(0,F57,"ym")&amp;" M "&amp;DATEDIF(0,F57,"md")&amp;" D "</f>
        <v xml:space="preserve">27 Y 8 M 6 D </v>
      </c>
    </row>
  </sheetData>
  <mergeCells count="21">
    <mergeCell ref="B51:E51"/>
    <mergeCell ref="B57:E57"/>
    <mergeCell ref="B58:E58"/>
    <mergeCell ref="B46:C46"/>
    <mergeCell ref="D46:D47"/>
    <mergeCell ref="E46:E47"/>
    <mergeCell ref="B54:F55"/>
    <mergeCell ref="F46:F47"/>
    <mergeCell ref="B50:E50"/>
    <mergeCell ref="E9:E10"/>
    <mergeCell ref="B42:D42"/>
    <mergeCell ref="B43:D43"/>
    <mergeCell ref="C3:D3"/>
    <mergeCell ref="B36:D36"/>
    <mergeCell ref="B37:D37"/>
    <mergeCell ref="B40:D40"/>
    <mergeCell ref="B41:D41"/>
    <mergeCell ref="C4:D4"/>
    <mergeCell ref="C5:D5"/>
    <mergeCell ref="B9:C9"/>
    <mergeCell ref="D9:D10"/>
  </mergeCells>
  <printOptions horizontalCentered="1"/>
  <pageMargins left="0.27559055118110237" right="0.27559055118110237" top="0.47244094488188981" bottom="0.35433070866141736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88"/>
  <sheetViews>
    <sheetView zoomScale="110" zoomScaleNormal="110" workbookViewId="0">
      <selection activeCell="B2" sqref="B2:F88"/>
    </sheetView>
  </sheetViews>
  <sheetFormatPr defaultRowHeight="15" x14ac:dyDescent="0.25"/>
  <cols>
    <col min="1" max="1" width="4.28515625" customWidth="1"/>
    <col min="2" max="2" width="15.140625" customWidth="1"/>
    <col min="3" max="3" width="11.28515625" customWidth="1"/>
    <col min="4" max="4" width="29.42578125" customWidth="1"/>
    <col min="5" max="6" width="20.5703125" bestFit="1" customWidth="1"/>
    <col min="7" max="7" width="13.28515625" bestFit="1" customWidth="1"/>
  </cols>
  <sheetData>
    <row r="2" spans="2:5" x14ac:dyDescent="0.25">
      <c r="B2" s="32" t="s">
        <v>24</v>
      </c>
      <c r="C2" s="126">
        <v>12</v>
      </c>
      <c r="D2" s="126"/>
    </row>
    <row r="3" spans="2:5" x14ac:dyDescent="0.25">
      <c r="B3" s="4" t="s">
        <v>1</v>
      </c>
      <c r="C3" s="126" t="s">
        <v>127</v>
      </c>
      <c r="D3" s="126"/>
    </row>
    <row r="4" spans="2:5" x14ac:dyDescent="0.25">
      <c r="B4" s="4" t="s">
        <v>0</v>
      </c>
      <c r="C4" s="126" t="s">
        <v>128</v>
      </c>
      <c r="D4" s="126"/>
    </row>
    <row r="5" spans="2:5" x14ac:dyDescent="0.25">
      <c r="B5" s="69"/>
      <c r="C5" s="41"/>
      <c r="D5" s="41"/>
    </row>
    <row r="6" spans="2:5" x14ac:dyDescent="0.25">
      <c r="B6" s="69" t="s">
        <v>83</v>
      </c>
      <c r="C6" s="41"/>
      <c r="D6" s="41"/>
    </row>
    <row r="8" spans="2:5" x14ac:dyDescent="0.25">
      <c r="B8" s="122" t="s">
        <v>5</v>
      </c>
      <c r="C8" s="122"/>
      <c r="D8" s="117" t="s">
        <v>8</v>
      </c>
      <c r="E8" s="116" t="s">
        <v>2</v>
      </c>
    </row>
    <row r="9" spans="2:5" x14ac:dyDescent="0.25">
      <c r="B9" s="10" t="s">
        <v>6</v>
      </c>
      <c r="C9" s="10" t="s">
        <v>7</v>
      </c>
      <c r="D9" s="118"/>
      <c r="E9" s="116"/>
    </row>
    <row r="10" spans="2:5" x14ac:dyDescent="0.25">
      <c r="B10" s="5">
        <v>31736</v>
      </c>
      <c r="C10" s="5">
        <v>32107</v>
      </c>
      <c r="D10" s="12" t="s">
        <v>129</v>
      </c>
      <c r="E10" s="16">
        <f>(C10-B10)+1</f>
        <v>372</v>
      </c>
    </row>
    <row r="11" spans="2:5" x14ac:dyDescent="0.25">
      <c r="B11" s="5">
        <v>32107</v>
      </c>
      <c r="C11" s="5">
        <v>32411</v>
      </c>
      <c r="D11" s="12" t="s">
        <v>12</v>
      </c>
      <c r="E11" s="16">
        <f t="shared" ref="E11:E67" si="0">(C11-B11)+1</f>
        <v>305</v>
      </c>
    </row>
    <row r="12" spans="2:5" x14ac:dyDescent="0.25">
      <c r="B12" s="5">
        <v>32471</v>
      </c>
      <c r="C12" s="5">
        <v>32503</v>
      </c>
      <c r="D12" s="12" t="s">
        <v>11</v>
      </c>
      <c r="E12" s="16">
        <f t="shared" si="0"/>
        <v>33</v>
      </c>
    </row>
    <row r="13" spans="2:5" x14ac:dyDescent="0.25">
      <c r="B13" s="5">
        <v>32503</v>
      </c>
      <c r="C13" s="5">
        <v>32628</v>
      </c>
      <c r="D13" s="88" t="s">
        <v>11</v>
      </c>
      <c r="E13" s="16">
        <f t="shared" si="0"/>
        <v>126</v>
      </c>
    </row>
    <row r="14" spans="2:5" x14ac:dyDescent="0.25">
      <c r="B14" s="5">
        <v>32988</v>
      </c>
      <c r="C14" s="5">
        <v>33166</v>
      </c>
      <c r="D14" s="12" t="s">
        <v>9</v>
      </c>
      <c r="E14" s="16">
        <f t="shared" si="0"/>
        <v>179</v>
      </c>
    </row>
    <row r="15" spans="2:5" x14ac:dyDescent="0.25">
      <c r="B15" s="5">
        <v>33256</v>
      </c>
      <c r="C15" s="5">
        <v>33497</v>
      </c>
      <c r="D15" s="88" t="s">
        <v>9</v>
      </c>
      <c r="E15" s="16">
        <f t="shared" si="0"/>
        <v>242</v>
      </c>
    </row>
    <row r="16" spans="2:5" x14ac:dyDescent="0.25">
      <c r="B16" s="5">
        <v>33570</v>
      </c>
      <c r="C16" s="5">
        <v>33667</v>
      </c>
      <c r="D16" s="88" t="s">
        <v>9</v>
      </c>
      <c r="E16" s="16">
        <f t="shared" si="0"/>
        <v>98</v>
      </c>
    </row>
    <row r="17" spans="2:5" x14ac:dyDescent="0.25">
      <c r="B17" s="5">
        <v>33671</v>
      </c>
      <c r="C17" s="5">
        <v>33751</v>
      </c>
      <c r="D17" s="88" t="s">
        <v>9</v>
      </c>
      <c r="E17" s="16">
        <f t="shared" si="0"/>
        <v>81</v>
      </c>
    </row>
    <row r="18" spans="2:5" x14ac:dyDescent="0.25">
      <c r="B18" s="5">
        <v>34131</v>
      </c>
      <c r="C18" s="5">
        <v>34296</v>
      </c>
      <c r="D18" s="88" t="s">
        <v>9</v>
      </c>
      <c r="E18" s="16">
        <f t="shared" si="0"/>
        <v>166</v>
      </c>
    </row>
    <row r="19" spans="2:5" x14ac:dyDescent="0.25">
      <c r="B19" s="5">
        <v>34480</v>
      </c>
      <c r="C19" s="5">
        <v>34738</v>
      </c>
      <c r="D19" s="88" t="s">
        <v>9</v>
      </c>
      <c r="E19" s="16">
        <f t="shared" si="0"/>
        <v>259</v>
      </c>
    </row>
    <row r="20" spans="2:5" x14ac:dyDescent="0.25">
      <c r="B20" s="5">
        <v>34843</v>
      </c>
      <c r="C20" s="5">
        <v>35004</v>
      </c>
      <c r="D20" s="88" t="s">
        <v>9</v>
      </c>
      <c r="E20" s="16">
        <f t="shared" si="0"/>
        <v>162</v>
      </c>
    </row>
    <row r="21" spans="2:5" x14ac:dyDescent="0.25">
      <c r="B21" s="5">
        <v>35124</v>
      </c>
      <c r="C21" s="5">
        <v>35146</v>
      </c>
      <c r="D21" s="88" t="s">
        <v>9</v>
      </c>
      <c r="E21" s="16">
        <f t="shared" si="0"/>
        <v>23</v>
      </c>
    </row>
    <row r="22" spans="2:5" x14ac:dyDescent="0.25">
      <c r="B22" s="5">
        <v>35228</v>
      </c>
      <c r="C22" s="5">
        <v>35422</v>
      </c>
      <c r="D22" s="12" t="s">
        <v>10</v>
      </c>
      <c r="E22" s="16">
        <f t="shared" si="0"/>
        <v>195</v>
      </c>
    </row>
    <row r="23" spans="2:5" x14ac:dyDescent="0.25">
      <c r="B23" s="5">
        <v>35776</v>
      </c>
      <c r="C23" s="5">
        <v>35976</v>
      </c>
      <c r="D23" s="88" t="s">
        <v>10</v>
      </c>
      <c r="E23" s="16">
        <f t="shared" si="0"/>
        <v>201</v>
      </c>
    </row>
    <row r="24" spans="2:5" x14ac:dyDescent="0.25">
      <c r="B24" s="5">
        <v>36103</v>
      </c>
      <c r="C24" s="5">
        <v>36133</v>
      </c>
      <c r="D24" s="88" t="s">
        <v>10</v>
      </c>
      <c r="E24" s="16">
        <f t="shared" si="0"/>
        <v>31</v>
      </c>
    </row>
    <row r="25" spans="2:5" x14ac:dyDescent="0.25">
      <c r="B25" s="5">
        <v>36839</v>
      </c>
      <c r="C25" s="5">
        <v>36924</v>
      </c>
      <c r="D25" s="88" t="s">
        <v>10</v>
      </c>
      <c r="E25" s="16">
        <f t="shared" si="0"/>
        <v>86</v>
      </c>
    </row>
    <row r="26" spans="2:5" x14ac:dyDescent="0.25">
      <c r="B26" s="5">
        <v>37005</v>
      </c>
      <c r="C26" s="5">
        <v>37115</v>
      </c>
      <c r="D26" s="88" t="s">
        <v>10</v>
      </c>
      <c r="E26" s="16">
        <f t="shared" si="0"/>
        <v>111</v>
      </c>
    </row>
    <row r="27" spans="2:5" x14ac:dyDescent="0.25">
      <c r="B27" s="5">
        <v>37213</v>
      </c>
      <c r="C27" s="5">
        <v>37316</v>
      </c>
      <c r="D27" s="88" t="s">
        <v>10</v>
      </c>
      <c r="E27" s="16">
        <f t="shared" si="0"/>
        <v>104</v>
      </c>
    </row>
    <row r="28" spans="2:5" x14ac:dyDescent="0.25">
      <c r="B28" s="5">
        <v>36134</v>
      </c>
      <c r="C28" s="5">
        <v>36219</v>
      </c>
      <c r="D28" s="88" t="s">
        <v>10</v>
      </c>
      <c r="E28" s="16">
        <f t="shared" si="0"/>
        <v>86</v>
      </c>
    </row>
    <row r="29" spans="2:5" x14ac:dyDescent="0.25">
      <c r="B29" s="5">
        <v>36345</v>
      </c>
      <c r="C29" s="5">
        <v>36453</v>
      </c>
      <c r="D29" s="88" t="s">
        <v>10</v>
      </c>
      <c r="E29" s="16">
        <f t="shared" si="0"/>
        <v>109</v>
      </c>
    </row>
    <row r="30" spans="2:5" x14ac:dyDescent="0.25">
      <c r="B30" s="5">
        <v>36548</v>
      </c>
      <c r="C30" s="5">
        <v>36671</v>
      </c>
      <c r="D30" s="88" t="s">
        <v>10</v>
      </c>
      <c r="E30" s="16">
        <f t="shared" si="0"/>
        <v>124</v>
      </c>
    </row>
    <row r="31" spans="2:5" x14ac:dyDescent="0.25">
      <c r="B31" s="5">
        <v>36789</v>
      </c>
      <c r="C31" s="5">
        <v>36838</v>
      </c>
      <c r="D31" s="88" t="s">
        <v>10</v>
      </c>
      <c r="E31" s="16">
        <f t="shared" si="0"/>
        <v>50</v>
      </c>
    </row>
    <row r="32" spans="2:5" x14ac:dyDescent="0.25">
      <c r="B32" s="5">
        <v>36839</v>
      </c>
      <c r="C32" s="5">
        <v>36924</v>
      </c>
      <c r="D32" s="97" t="s">
        <v>10</v>
      </c>
      <c r="E32" s="16">
        <f t="shared" si="0"/>
        <v>86</v>
      </c>
    </row>
    <row r="33" spans="2:7" x14ac:dyDescent="0.25">
      <c r="B33" s="5">
        <v>37005</v>
      </c>
      <c r="C33" s="5">
        <v>37115</v>
      </c>
      <c r="D33" s="97" t="s">
        <v>10</v>
      </c>
      <c r="E33" s="16">
        <f t="shared" si="0"/>
        <v>111</v>
      </c>
    </row>
    <row r="34" spans="2:7" x14ac:dyDescent="0.25">
      <c r="B34" s="5">
        <v>37213</v>
      </c>
      <c r="C34" s="5">
        <v>37316</v>
      </c>
      <c r="D34" s="97" t="s">
        <v>10</v>
      </c>
      <c r="E34" s="16">
        <f t="shared" si="0"/>
        <v>104</v>
      </c>
    </row>
    <row r="35" spans="2:7" x14ac:dyDescent="0.25">
      <c r="B35" s="5">
        <v>37385</v>
      </c>
      <c r="C35" s="5">
        <v>37478</v>
      </c>
      <c r="D35" s="88" t="s">
        <v>10</v>
      </c>
      <c r="E35" s="16">
        <f t="shared" si="0"/>
        <v>94</v>
      </c>
    </row>
    <row r="36" spans="2:7" x14ac:dyDescent="0.25">
      <c r="B36" s="5">
        <v>37549</v>
      </c>
      <c r="C36" s="5">
        <v>37676</v>
      </c>
      <c r="D36" s="88" t="s">
        <v>10</v>
      </c>
      <c r="E36" s="16">
        <f t="shared" si="0"/>
        <v>128</v>
      </c>
    </row>
    <row r="37" spans="2:7" x14ac:dyDescent="0.25">
      <c r="B37" s="5">
        <v>37804</v>
      </c>
      <c r="C37" s="5">
        <v>37931</v>
      </c>
      <c r="D37" s="88" t="s">
        <v>10</v>
      </c>
      <c r="E37" s="16">
        <f t="shared" si="0"/>
        <v>128</v>
      </c>
    </row>
    <row r="38" spans="2:7" x14ac:dyDescent="0.25">
      <c r="B38" s="5">
        <v>38095</v>
      </c>
      <c r="C38" s="5">
        <v>38226</v>
      </c>
      <c r="D38" s="88" t="s">
        <v>10</v>
      </c>
      <c r="E38" s="16">
        <f t="shared" si="0"/>
        <v>132</v>
      </c>
    </row>
    <row r="39" spans="2:7" x14ac:dyDescent="0.25">
      <c r="B39" s="5">
        <v>38227</v>
      </c>
      <c r="C39" s="5">
        <v>38244</v>
      </c>
      <c r="D39" s="88" t="s">
        <v>10</v>
      </c>
      <c r="E39" s="16">
        <f t="shared" si="0"/>
        <v>18</v>
      </c>
    </row>
    <row r="40" spans="2:7" x14ac:dyDescent="0.25">
      <c r="B40" s="5">
        <v>38353</v>
      </c>
      <c r="C40" s="5">
        <v>38487</v>
      </c>
      <c r="D40" s="88" t="s">
        <v>10</v>
      </c>
      <c r="E40" s="16">
        <f t="shared" si="0"/>
        <v>135</v>
      </c>
      <c r="G40" s="31"/>
    </row>
    <row r="41" spans="2:7" ht="15.75" x14ac:dyDescent="0.3">
      <c r="B41" s="5">
        <v>38606</v>
      </c>
      <c r="C41" s="5">
        <v>38766</v>
      </c>
      <c r="D41" s="88" t="s">
        <v>10</v>
      </c>
      <c r="E41" s="16">
        <f t="shared" si="0"/>
        <v>161</v>
      </c>
      <c r="G41" s="34"/>
    </row>
    <row r="42" spans="2:7" x14ac:dyDescent="0.25">
      <c r="B42" s="5">
        <v>38860</v>
      </c>
      <c r="C42" s="5">
        <v>39030</v>
      </c>
      <c r="D42" s="88" t="s">
        <v>10</v>
      </c>
      <c r="E42" s="16">
        <f t="shared" si="0"/>
        <v>171</v>
      </c>
      <c r="G42" s="31"/>
    </row>
    <row r="43" spans="2:7" x14ac:dyDescent="0.25">
      <c r="B43" s="21">
        <v>39148</v>
      </c>
      <c r="C43" s="21">
        <v>39263</v>
      </c>
      <c r="D43" s="88" t="s">
        <v>10</v>
      </c>
      <c r="E43" s="16">
        <f t="shared" si="0"/>
        <v>116</v>
      </c>
      <c r="G43" s="31"/>
    </row>
    <row r="44" spans="2:7" x14ac:dyDescent="0.25">
      <c r="B44" s="21">
        <v>39396</v>
      </c>
      <c r="C44" s="21">
        <v>39520</v>
      </c>
      <c r="D44" s="88" t="s">
        <v>10</v>
      </c>
      <c r="E44" s="16">
        <f t="shared" si="0"/>
        <v>125</v>
      </c>
      <c r="G44" s="31"/>
    </row>
    <row r="45" spans="2:7" x14ac:dyDescent="0.25">
      <c r="B45" s="21">
        <v>39607</v>
      </c>
      <c r="C45" s="21">
        <v>39691</v>
      </c>
      <c r="D45" s="88" t="s">
        <v>10</v>
      </c>
      <c r="E45" s="16">
        <f t="shared" si="0"/>
        <v>85</v>
      </c>
      <c r="G45" s="31"/>
    </row>
    <row r="46" spans="2:7" x14ac:dyDescent="0.25">
      <c r="B46" s="5">
        <v>39787</v>
      </c>
      <c r="C46" s="5">
        <v>39916</v>
      </c>
      <c r="D46" s="88" t="s">
        <v>10</v>
      </c>
      <c r="E46" s="16">
        <f t="shared" si="0"/>
        <v>130</v>
      </c>
      <c r="G46" s="31"/>
    </row>
    <row r="47" spans="2:7" x14ac:dyDescent="0.25">
      <c r="B47" s="21">
        <v>40002</v>
      </c>
      <c r="C47" s="5">
        <v>40126</v>
      </c>
      <c r="D47" s="88" t="s">
        <v>10</v>
      </c>
      <c r="E47" s="16">
        <f t="shared" si="0"/>
        <v>125</v>
      </c>
      <c r="G47" s="31"/>
    </row>
    <row r="48" spans="2:7" x14ac:dyDescent="0.25">
      <c r="B48" s="5">
        <v>40214</v>
      </c>
      <c r="C48" s="5">
        <v>40318</v>
      </c>
      <c r="D48" s="88" t="s">
        <v>10</v>
      </c>
      <c r="E48" s="16">
        <f t="shared" si="0"/>
        <v>105</v>
      </c>
      <c r="G48" s="31"/>
    </row>
    <row r="49" spans="2:7" x14ac:dyDescent="0.25">
      <c r="B49" s="21">
        <v>40400</v>
      </c>
      <c r="C49" s="5">
        <v>40498</v>
      </c>
      <c r="D49" s="88" t="s">
        <v>10</v>
      </c>
      <c r="E49" s="16">
        <f t="shared" si="0"/>
        <v>99</v>
      </c>
      <c r="G49" s="31"/>
    </row>
    <row r="50" spans="2:7" x14ac:dyDescent="0.25">
      <c r="B50" s="21">
        <v>40582</v>
      </c>
      <c r="C50" s="5">
        <v>40637</v>
      </c>
      <c r="D50" s="88" t="s">
        <v>10</v>
      </c>
      <c r="E50" s="16">
        <f t="shared" si="0"/>
        <v>56</v>
      </c>
      <c r="G50" s="31"/>
    </row>
    <row r="51" spans="2:7" x14ac:dyDescent="0.25">
      <c r="B51" s="21">
        <v>40638</v>
      </c>
      <c r="C51" s="5">
        <v>40663</v>
      </c>
      <c r="D51" s="88" t="s">
        <v>10</v>
      </c>
      <c r="E51" s="16">
        <f t="shared" si="0"/>
        <v>26</v>
      </c>
      <c r="G51" s="31"/>
    </row>
    <row r="52" spans="2:7" x14ac:dyDescent="0.25">
      <c r="B52" s="21">
        <v>40755</v>
      </c>
      <c r="C52" s="5">
        <v>40856</v>
      </c>
      <c r="D52" s="88" t="s">
        <v>10</v>
      </c>
      <c r="E52" s="16">
        <f t="shared" si="0"/>
        <v>102</v>
      </c>
      <c r="G52" s="31"/>
    </row>
    <row r="53" spans="2:7" x14ac:dyDescent="0.25">
      <c r="B53" s="21">
        <v>41047</v>
      </c>
      <c r="C53" s="5">
        <v>41152</v>
      </c>
      <c r="D53" s="88" t="s">
        <v>10</v>
      </c>
      <c r="E53" s="16">
        <f t="shared" si="0"/>
        <v>106</v>
      </c>
      <c r="G53" s="31"/>
    </row>
    <row r="54" spans="2:7" x14ac:dyDescent="0.25">
      <c r="B54" s="21">
        <v>41255</v>
      </c>
      <c r="C54" s="5">
        <v>41280</v>
      </c>
      <c r="D54" s="88" t="s">
        <v>10</v>
      </c>
      <c r="E54" s="16">
        <f t="shared" si="0"/>
        <v>26</v>
      </c>
      <c r="G54" s="31"/>
    </row>
    <row r="55" spans="2:7" x14ac:dyDescent="0.25">
      <c r="B55" s="21">
        <v>41282</v>
      </c>
      <c r="C55" s="5">
        <v>41426</v>
      </c>
      <c r="D55" s="88" t="s">
        <v>10</v>
      </c>
      <c r="E55" s="16">
        <f t="shared" si="0"/>
        <v>145</v>
      </c>
      <c r="G55" s="31"/>
    </row>
    <row r="56" spans="2:7" x14ac:dyDescent="0.25">
      <c r="B56" s="21">
        <v>41838</v>
      </c>
      <c r="C56" s="5">
        <v>41959</v>
      </c>
      <c r="D56" s="88" t="s">
        <v>10</v>
      </c>
      <c r="E56" s="16">
        <f t="shared" si="0"/>
        <v>122</v>
      </c>
      <c r="G56" s="31"/>
    </row>
    <row r="57" spans="2:7" x14ac:dyDescent="0.25">
      <c r="B57" s="21">
        <v>42027</v>
      </c>
      <c r="C57" s="5">
        <v>42098</v>
      </c>
      <c r="D57" s="88" t="s">
        <v>10</v>
      </c>
      <c r="E57" s="16">
        <f t="shared" si="0"/>
        <v>72</v>
      </c>
      <c r="G57" s="31"/>
    </row>
    <row r="58" spans="2:7" x14ac:dyDescent="0.25">
      <c r="B58" s="21">
        <v>42177</v>
      </c>
      <c r="C58" s="5">
        <v>42307</v>
      </c>
      <c r="D58" s="88" t="s">
        <v>10</v>
      </c>
      <c r="E58" s="16">
        <f t="shared" si="0"/>
        <v>131</v>
      </c>
      <c r="G58" s="31"/>
    </row>
    <row r="59" spans="2:7" x14ac:dyDescent="0.25">
      <c r="B59" s="21">
        <v>42388</v>
      </c>
      <c r="C59" s="5">
        <v>42561</v>
      </c>
      <c r="D59" s="97" t="s">
        <v>10</v>
      </c>
      <c r="E59" s="16">
        <f t="shared" si="0"/>
        <v>174</v>
      </c>
      <c r="G59" s="31"/>
    </row>
    <row r="60" spans="2:7" x14ac:dyDescent="0.25">
      <c r="B60" s="21">
        <v>42740</v>
      </c>
      <c r="C60" s="5">
        <v>42856</v>
      </c>
      <c r="D60" s="88" t="s">
        <v>10</v>
      </c>
      <c r="E60" s="16">
        <f t="shared" si="0"/>
        <v>117</v>
      </c>
      <c r="G60" s="31"/>
    </row>
    <row r="61" spans="2:7" x14ac:dyDescent="0.25">
      <c r="B61" s="21">
        <v>42911</v>
      </c>
      <c r="C61" s="5">
        <v>43008</v>
      </c>
      <c r="D61" s="88" t="s">
        <v>10</v>
      </c>
      <c r="E61" s="16">
        <f t="shared" si="0"/>
        <v>98</v>
      </c>
      <c r="G61" s="31"/>
    </row>
    <row r="62" spans="2:7" x14ac:dyDescent="0.25">
      <c r="B62" s="21">
        <v>43273</v>
      </c>
      <c r="C62" s="5">
        <v>43302</v>
      </c>
      <c r="D62" s="88" t="s">
        <v>10</v>
      </c>
      <c r="E62" s="16">
        <f t="shared" si="0"/>
        <v>30</v>
      </c>
      <c r="G62" s="31"/>
    </row>
    <row r="63" spans="2:7" x14ac:dyDescent="0.25">
      <c r="B63" s="21">
        <v>43118</v>
      </c>
      <c r="C63" s="5">
        <v>43217</v>
      </c>
      <c r="D63" s="88" t="s">
        <v>10</v>
      </c>
      <c r="E63" s="16">
        <f t="shared" si="0"/>
        <v>100</v>
      </c>
      <c r="G63" s="31"/>
    </row>
    <row r="64" spans="2:7" x14ac:dyDescent="0.25">
      <c r="B64" s="21">
        <v>43344</v>
      </c>
      <c r="C64" s="5">
        <v>43478</v>
      </c>
      <c r="D64" s="88" t="s">
        <v>10</v>
      </c>
      <c r="E64" s="16">
        <f t="shared" si="0"/>
        <v>135</v>
      </c>
      <c r="G64" s="31"/>
    </row>
    <row r="65" spans="2:7" x14ac:dyDescent="0.25">
      <c r="B65" s="21">
        <v>43617</v>
      </c>
      <c r="C65" s="5">
        <v>43742</v>
      </c>
      <c r="D65" s="88" t="s">
        <v>10</v>
      </c>
      <c r="E65" s="16">
        <f t="shared" si="0"/>
        <v>126</v>
      </c>
      <c r="G65" s="31"/>
    </row>
    <row r="66" spans="2:7" x14ac:dyDescent="0.25">
      <c r="B66" s="21">
        <v>43862</v>
      </c>
      <c r="C66" s="5">
        <v>44031</v>
      </c>
      <c r="D66" s="88" t="s">
        <v>10</v>
      </c>
      <c r="E66" s="16">
        <f t="shared" si="0"/>
        <v>170</v>
      </c>
      <c r="G66" s="31"/>
    </row>
    <row r="67" spans="2:7" x14ac:dyDescent="0.25">
      <c r="B67" s="5">
        <v>44202</v>
      </c>
      <c r="C67" s="5">
        <v>44300</v>
      </c>
      <c r="D67" s="88" t="s">
        <v>10</v>
      </c>
      <c r="E67" s="16">
        <f t="shared" si="0"/>
        <v>99</v>
      </c>
      <c r="G67" s="31"/>
    </row>
    <row r="68" spans="2:7" ht="15.75" x14ac:dyDescent="0.3">
      <c r="B68" s="123" t="s">
        <v>20</v>
      </c>
      <c r="C68" s="124"/>
      <c r="D68" s="125"/>
      <c r="E68" s="22">
        <f>SUM(E14:E67)</f>
        <v>6195</v>
      </c>
      <c r="G68" s="34"/>
    </row>
    <row r="69" spans="2:7" ht="15.75" x14ac:dyDescent="0.3">
      <c r="B69" s="123" t="s">
        <v>21</v>
      </c>
      <c r="C69" s="124"/>
      <c r="D69" s="125"/>
      <c r="E69" s="23" t="str">
        <f>DATEDIF(0,E68,"y")&amp;" Y "&amp;DATEDIF(0,E68,"ym")&amp;" M "&amp;DATEDIF(0,E68,"md")&amp;" D "</f>
        <v xml:space="preserve">16 Y 11 M 16 D </v>
      </c>
    </row>
    <row r="70" spans="2:7" ht="15.75" x14ac:dyDescent="0.3">
      <c r="B70" s="84" t="s">
        <v>59</v>
      </c>
      <c r="C70" s="85"/>
      <c r="D70" s="86"/>
      <c r="E70" s="22">
        <f>SUM(E10:E13)</f>
        <v>836</v>
      </c>
    </row>
    <row r="71" spans="2:7" ht="15.75" x14ac:dyDescent="0.3">
      <c r="B71" s="84" t="s">
        <v>60</v>
      </c>
      <c r="C71" s="85"/>
      <c r="D71" s="86"/>
      <c r="E71" s="23" t="str">
        <f>DATEDIF(0,E70,"y")&amp;" Y "&amp;DATEDIF(0,E70,"ym")&amp;" M "&amp;DATEDIF(0,E70,"md")&amp;" D "</f>
        <v xml:space="preserve">2 Y 3 M 15 D </v>
      </c>
    </row>
    <row r="72" spans="2:7" ht="15.75" x14ac:dyDescent="0.3">
      <c r="B72" s="123" t="s">
        <v>22</v>
      </c>
      <c r="C72" s="124"/>
      <c r="D72" s="125"/>
      <c r="E72" s="22">
        <f>SUM(E10:E67)</f>
        <v>7031</v>
      </c>
    </row>
    <row r="73" spans="2:7" ht="15.75" x14ac:dyDescent="0.3">
      <c r="B73" s="123" t="s">
        <v>23</v>
      </c>
      <c r="C73" s="124"/>
      <c r="D73" s="125"/>
      <c r="E73" s="23" t="str">
        <f>DATEDIF(0,E72,"y")&amp;" Y "&amp;DATEDIF(0,E72,"ym")&amp;" M "&amp;DATEDIF(0,E72,"md")&amp;" D "</f>
        <v xml:space="preserve">19 Y 3 M 1 D </v>
      </c>
    </row>
    <row r="74" spans="2:7" ht="15.75" x14ac:dyDescent="0.3">
      <c r="B74" s="120" t="s">
        <v>26</v>
      </c>
      <c r="C74" s="120"/>
      <c r="D74" s="120"/>
      <c r="E74" s="43">
        <f>E72*2</f>
        <v>14062</v>
      </c>
    </row>
    <row r="75" spans="2:7" ht="15.75" x14ac:dyDescent="0.3">
      <c r="B75" s="120" t="s">
        <v>25</v>
      </c>
      <c r="C75" s="120"/>
      <c r="D75" s="120"/>
      <c r="E75" s="23" t="str">
        <f>DATEDIF(0,E74,"y")&amp;" Y "&amp;DATEDIF(0,E74,"ym")&amp;" M "&amp;DATEDIF(0,E74,"md")&amp;" D "</f>
        <v xml:space="preserve">38 Y 6 M 1 D </v>
      </c>
    </row>
    <row r="77" spans="2:7" x14ac:dyDescent="0.25">
      <c r="B77" s="122" t="s">
        <v>27</v>
      </c>
      <c r="C77" s="122"/>
      <c r="D77" s="117" t="s">
        <v>28</v>
      </c>
      <c r="E77" s="117" t="s">
        <v>36</v>
      </c>
      <c r="F77" s="116" t="s">
        <v>2</v>
      </c>
    </row>
    <row r="78" spans="2:7" x14ac:dyDescent="0.25">
      <c r="B78" s="48" t="s">
        <v>6</v>
      </c>
      <c r="C78" s="48" t="s">
        <v>7</v>
      </c>
      <c r="D78" s="118"/>
      <c r="E78" s="118"/>
      <c r="F78" s="116"/>
    </row>
    <row r="79" spans="2:7" x14ac:dyDescent="0.25">
      <c r="B79" s="50"/>
      <c r="C79" s="50"/>
      <c r="D79" s="49"/>
      <c r="E79" s="49"/>
      <c r="F79" s="16"/>
    </row>
    <row r="80" spans="2:7" ht="15.75" x14ac:dyDescent="0.3">
      <c r="B80" s="120" t="s">
        <v>32</v>
      </c>
      <c r="C80" s="120"/>
      <c r="D80" s="120"/>
      <c r="E80" s="120"/>
      <c r="F80" s="24">
        <f>SUM(F79:F79)</f>
        <v>0</v>
      </c>
    </row>
    <row r="81" spans="2:6" ht="15.75" x14ac:dyDescent="0.3">
      <c r="B81" s="120" t="s">
        <v>33</v>
      </c>
      <c r="C81" s="120"/>
      <c r="D81" s="120"/>
      <c r="E81" s="120"/>
      <c r="F81" s="23" t="str">
        <f>DATEDIF(0,F80,"y")&amp;" Y "&amp;DATEDIF(0,F80,"ym")&amp;" M "&amp;DATEDIF(0,F80,"md")&amp;" D "</f>
        <v xml:space="preserve">0 Y 0 M 0 D </v>
      </c>
    </row>
    <row r="83" spans="2:6" x14ac:dyDescent="0.25">
      <c r="B83" s="45" t="s">
        <v>55</v>
      </c>
    </row>
    <row r="84" spans="2:6" x14ac:dyDescent="0.25">
      <c r="B84" t="s">
        <v>130</v>
      </c>
    </row>
    <row r="85" spans="2:6" x14ac:dyDescent="0.25">
      <c r="B85" t="s">
        <v>132</v>
      </c>
    </row>
    <row r="87" spans="2:6" x14ac:dyDescent="0.25">
      <c r="B87" s="119" t="s">
        <v>34</v>
      </c>
      <c r="C87" s="119"/>
      <c r="D87" s="119"/>
      <c r="E87" s="119"/>
      <c r="F87" s="24">
        <f>E74+F80</f>
        <v>14062</v>
      </c>
    </row>
    <row r="88" spans="2:6" ht="15.75" x14ac:dyDescent="0.3">
      <c r="B88" s="119" t="s">
        <v>35</v>
      </c>
      <c r="C88" s="119"/>
      <c r="D88" s="119"/>
      <c r="E88" s="119"/>
      <c r="F88" s="23" t="str">
        <f>DATEDIF(0,F87,"y")&amp;" Y "&amp;DATEDIF(0,F87,"ym")&amp;" M "&amp;DATEDIF(0,F87,"md")&amp;" D "</f>
        <v xml:space="preserve">38 Y 6 M 1 D </v>
      </c>
    </row>
  </sheetData>
  <mergeCells count="20">
    <mergeCell ref="B81:E81"/>
    <mergeCell ref="B87:E87"/>
    <mergeCell ref="B88:E88"/>
    <mergeCell ref="B77:C77"/>
    <mergeCell ref="D77:D78"/>
    <mergeCell ref="E77:E78"/>
    <mergeCell ref="F77:F78"/>
    <mergeCell ref="B80:E80"/>
    <mergeCell ref="C2:D2"/>
    <mergeCell ref="B68:D68"/>
    <mergeCell ref="B69:D69"/>
    <mergeCell ref="B72:D72"/>
    <mergeCell ref="B73:D73"/>
    <mergeCell ref="C3:D3"/>
    <mergeCell ref="C4:D4"/>
    <mergeCell ref="B8:C8"/>
    <mergeCell ref="D8:D9"/>
    <mergeCell ref="E8:E9"/>
    <mergeCell ref="B74:D74"/>
    <mergeCell ref="B75:D75"/>
  </mergeCells>
  <printOptions horizontalCentered="1"/>
  <pageMargins left="0.55118110236220474" right="0.35433070866141736" top="0.43307086614173229" bottom="0.47244094488188981" header="0.31496062992125984" footer="0.31496062992125984"/>
  <pageSetup paperSize="9"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6"/>
  <sheetViews>
    <sheetView zoomScale="110" zoomScaleNormal="110" workbookViewId="0">
      <selection activeCell="D47" sqref="D47"/>
    </sheetView>
  </sheetViews>
  <sheetFormatPr defaultRowHeight="15" x14ac:dyDescent="0.25"/>
  <cols>
    <col min="2" max="2" width="19.140625" customWidth="1"/>
    <col min="3" max="3" width="18.28515625" customWidth="1"/>
    <col min="4" max="4" width="17.85546875" customWidth="1"/>
    <col min="5" max="5" width="16.42578125" bestFit="1" customWidth="1"/>
    <col min="6" max="6" width="15" customWidth="1"/>
  </cols>
  <sheetData>
    <row r="3" spans="2:5" x14ac:dyDescent="0.25">
      <c r="B3" s="32" t="s">
        <v>24</v>
      </c>
      <c r="C3" s="126">
        <v>13</v>
      </c>
      <c r="D3" s="126"/>
    </row>
    <row r="4" spans="2:5" x14ac:dyDescent="0.25">
      <c r="B4" s="4" t="s">
        <v>1</v>
      </c>
      <c r="C4" s="126" t="s">
        <v>133</v>
      </c>
      <c r="D4" s="126"/>
    </row>
    <row r="5" spans="2:5" x14ac:dyDescent="0.25">
      <c r="B5" s="4" t="s">
        <v>0</v>
      </c>
      <c r="C5" s="126" t="s">
        <v>131</v>
      </c>
      <c r="D5" s="126"/>
    </row>
    <row r="6" spans="2:5" x14ac:dyDescent="0.25">
      <c r="B6" s="69"/>
      <c r="C6" s="41"/>
      <c r="D6" s="41"/>
    </row>
    <row r="7" spans="2:5" x14ac:dyDescent="0.25">
      <c r="B7" s="69" t="s">
        <v>83</v>
      </c>
      <c r="C7" s="41"/>
      <c r="D7" s="41"/>
    </row>
    <row r="9" spans="2:5" x14ac:dyDescent="0.25">
      <c r="B9" s="122" t="s">
        <v>5</v>
      </c>
      <c r="C9" s="122"/>
      <c r="D9" s="117" t="s">
        <v>8</v>
      </c>
      <c r="E9" s="116" t="s">
        <v>2</v>
      </c>
    </row>
    <row r="10" spans="2:5" x14ac:dyDescent="0.25">
      <c r="B10" s="14" t="s">
        <v>6</v>
      </c>
      <c r="C10" s="14" t="s">
        <v>7</v>
      </c>
      <c r="D10" s="118"/>
      <c r="E10" s="116"/>
    </row>
    <row r="11" spans="2:5" x14ac:dyDescent="0.25">
      <c r="B11" s="5">
        <v>32271</v>
      </c>
      <c r="C11" s="5">
        <v>32434</v>
      </c>
      <c r="D11" s="15" t="s">
        <v>11</v>
      </c>
      <c r="E11" s="16">
        <f>(C11-B11)+1</f>
        <v>164</v>
      </c>
    </row>
    <row r="12" spans="2:5" x14ac:dyDescent="0.25">
      <c r="B12" s="5">
        <v>32490</v>
      </c>
      <c r="C12" s="5">
        <v>32537</v>
      </c>
      <c r="D12" s="97" t="s">
        <v>11</v>
      </c>
      <c r="E12" s="16">
        <f t="shared" ref="E12:E34" si="0">(C12-B12)+1</f>
        <v>48</v>
      </c>
    </row>
    <row r="13" spans="2:5" x14ac:dyDescent="0.25">
      <c r="B13" s="5">
        <v>32639</v>
      </c>
      <c r="C13" s="5">
        <v>32854</v>
      </c>
      <c r="D13" s="97" t="s">
        <v>11</v>
      </c>
      <c r="E13" s="16">
        <f t="shared" si="0"/>
        <v>216</v>
      </c>
    </row>
    <row r="14" spans="2:5" x14ac:dyDescent="0.25">
      <c r="B14" s="5">
        <v>33090</v>
      </c>
      <c r="C14" s="5">
        <v>33192</v>
      </c>
      <c r="D14" s="97" t="s">
        <v>11</v>
      </c>
      <c r="E14" s="16">
        <f t="shared" si="0"/>
        <v>103</v>
      </c>
    </row>
    <row r="15" spans="2:5" x14ac:dyDescent="0.25">
      <c r="B15" s="5">
        <v>33193</v>
      </c>
      <c r="C15" s="5">
        <v>33256</v>
      </c>
      <c r="D15" s="97" t="s">
        <v>11</v>
      </c>
      <c r="E15" s="16">
        <f t="shared" si="0"/>
        <v>64</v>
      </c>
    </row>
    <row r="16" spans="2:5" x14ac:dyDescent="0.25">
      <c r="B16" s="5">
        <v>33257</v>
      </c>
      <c r="C16" s="5">
        <v>33403</v>
      </c>
      <c r="D16" s="15" t="s">
        <v>9</v>
      </c>
      <c r="E16" s="16">
        <f t="shared" si="0"/>
        <v>147</v>
      </c>
    </row>
    <row r="17" spans="2:5" x14ac:dyDescent="0.25">
      <c r="B17" s="5">
        <v>33493</v>
      </c>
      <c r="C17" s="5">
        <v>33611</v>
      </c>
      <c r="D17" s="97" t="s">
        <v>9</v>
      </c>
      <c r="E17" s="16">
        <f t="shared" si="0"/>
        <v>119</v>
      </c>
    </row>
    <row r="18" spans="2:5" x14ac:dyDescent="0.25">
      <c r="B18" s="5">
        <v>33657</v>
      </c>
      <c r="C18" s="5">
        <v>33886</v>
      </c>
      <c r="D18" s="97" t="s">
        <v>9</v>
      </c>
      <c r="E18" s="16">
        <f t="shared" si="0"/>
        <v>230</v>
      </c>
    </row>
    <row r="19" spans="2:5" x14ac:dyDescent="0.25">
      <c r="B19" s="5">
        <v>33887</v>
      </c>
      <c r="C19" s="5">
        <v>33898</v>
      </c>
      <c r="D19" s="97" t="s">
        <v>9</v>
      </c>
      <c r="E19" s="16">
        <f t="shared" si="0"/>
        <v>12</v>
      </c>
    </row>
    <row r="20" spans="2:5" x14ac:dyDescent="0.25">
      <c r="B20" s="5">
        <v>34290</v>
      </c>
      <c r="C20" s="5">
        <v>34501</v>
      </c>
      <c r="D20" s="97" t="s">
        <v>9</v>
      </c>
      <c r="E20" s="16">
        <f t="shared" si="0"/>
        <v>212</v>
      </c>
    </row>
    <row r="21" spans="2:5" ht="30" x14ac:dyDescent="0.25">
      <c r="B21" s="5">
        <v>34615</v>
      </c>
      <c r="C21" s="5">
        <v>34869</v>
      </c>
      <c r="D21" s="55" t="s">
        <v>114</v>
      </c>
      <c r="E21" s="16">
        <f t="shared" si="0"/>
        <v>255</v>
      </c>
    </row>
    <row r="22" spans="2:5" ht="30" x14ac:dyDescent="0.25">
      <c r="B22" s="5">
        <v>34870</v>
      </c>
      <c r="C22" s="5">
        <v>34960</v>
      </c>
      <c r="D22" s="55" t="s">
        <v>114</v>
      </c>
      <c r="E22" s="16">
        <f t="shared" si="0"/>
        <v>91</v>
      </c>
    </row>
    <row r="23" spans="2:5" ht="30" x14ac:dyDescent="0.25">
      <c r="B23" s="5">
        <v>35047</v>
      </c>
      <c r="C23" s="5">
        <v>35154</v>
      </c>
      <c r="D23" s="55" t="s">
        <v>114</v>
      </c>
      <c r="E23" s="16">
        <f t="shared" si="0"/>
        <v>108</v>
      </c>
    </row>
    <row r="24" spans="2:5" x14ac:dyDescent="0.25">
      <c r="B24" s="5">
        <v>35159</v>
      </c>
      <c r="C24" s="5">
        <v>35240</v>
      </c>
      <c r="D24" s="55" t="s">
        <v>10</v>
      </c>
      <c r="E24" s="16">
        <f t="shared" si="0"/>
        <v>82</v>
      </c>
    </row>
    <row r="25" spans="2:5" x14ac:dyDescent="0.25">
      <c r="B25" s="5">
        <v>35393</v>
      </c>
      <c r="C25" s="5">
        <v>35623</v>
      </c>
      <c r="D25" s="55" t="s">
        <v>10</v>
      </c>
      <c r="E25" s="16">
        <f t="shared" si="0"/>
        <v>231</v>
      </c>
    </row>
    <row r="26" spans="2:5" x14ac:dyDescent="0.25">
      <c r="B26" s="5">
        <v>35756</v>
      </c>
      <c r="C26" s="5">
        <v>35919</v>
      </c>
      <c r="D26" s="55" t="s">
        <v>10</v>
      </c>
      <c r="E26" s="16">
        <f t="shared" si="0"/>
        <v>164</v>
      </c>
    </row>
    <row r="27" spans="2:5" x14ac:dyDescent="0.25">
      <c r="B27" s="5">
        <v>36078</v>
      </c>
      <c r="C27" s="5">
        <v>36292</v>
      </c>
      <c r="D27" s="55" t="s">
        <v>10</v>
      </c>
      <c r="E27" s="16">
        <f t="shared" si="0"/>
        <v>215</v>
      </c>
    </row>
    <row r="28" spans="2:5" x14ac:dyDescent="0.25">
      <c r="B28" s="5">
        <v>36338</v>
      </c>
      <c r="C28" s="5">
        <v>36439</v>
      </c>
      <c r="D28" s="55" t="s">
        <v>10</v>
      </c>
      <c r="E28" s="16">
        <f t="shared" si="0"/>
        <v>102</v>
      </c>
    </row>
    <row r="29" spans="2:5" x14ac:dyDescent="0.25">
      <c r="B29" s="5">
        <v>36577</v>
      </c>
      <c r="C29" s="5">
        <v>36675</v>
      </c>
      <c r="D29" s="55" t="s">
        <v>10</v>
      </c>
      <c r="E29" s="16">
        <f t="shared" si="0"/>
        <v>99</v>
      </c>
    </row>
    <row r="30" spans="2:5" x14ac:dyDescent="0.25">
      <c r="B30" s="5">
        <v>36765</v>
      </c>
      <c r="C30" s="5">
        <v>36832</v>
      </c>
      <c r="D30" s="55" t="s">
        <v>10</v>
      </c>
      <c r="E30" s="16">
        <f t="shared" si="0"/>
        <v>68</v>
      </c>
    </row>
    <row r="31" spans="2:5" x14ac:dyDescent="0.25">
      <c r="B31" s="5">
        <v>36970</v>
      </c>
      <c r="C31" s="5">
        <v>37149</v>
      </c>
      <c r="D31" s="55" t="s">
        <v>10</v>
      </c>
      <c r="E31" s="16">
        <f t="shared" si="0"/>
        <v>180</v>
      </c>
    </row>
    <row r="32" spans="2:5" x14ac:dyDescent="0.25">
      <c r="B32" s="5">
        <v>37328</v>
      </c>
      <c r="C32" s="5">
        <v>37503</v>
      </c>
      <c r="D32" s="55" t="s">
        <v>10</v>
      </c>
      <c r="E32" s="16">
        <f t="shared" si="0"/>
        <v>176</v>
      </c>
    </row>
    <row r="33" spans="2:6" x14ac:dyDescent="0.25">
      <c r="B33" s="5">
        <v>37587</v>
      </c>
      <c r="C33" s="5">
        <v>37719</v>
      </c>
      <c r="D33" s="55" t="s">
        <v>10</v>
      </c>
      <c r="E33" s="16">
        <f t="shared" si="0"/>
        <v>133</v>
      </c>
    </row>
    <row r="34" spans="2:6" x14ac:dyDescent="0.25">
      <c r="B34" s="5">
        <v>37835</v>
      </c>
      <c r="C34" s="5">
        <v>37880</v>
      </c>
      <c r="D34" s="55" t="s">
        <v>10</v>
      </c>
      <c r="E34" s="16">
        <f t="shared" si="0"/>
        <v>46</v>
      </c>
    </row>
    <row r="35" spans="2:6" ht="15.75" x14ac:dyDescent="0.3">
      <c r="B35" s="123" t="s">
        <v>20</v>
      </c>
      <c r="C35" s="124"/>
      <c r="D35" s="125"/>
      <c r="E35" s="22">
        <f>SUM(E16:E34)</f>
        <v>2670</v>
      </c>
    </row>
    <row r="36" spans="2:6" ht="15.75" x14ac:dyDescent="0.3">
      <c r="B36" s="123" t="s">
        <v>21</v>
      </c>
      <c r="C36" s="124"/>
      <c r="D36" s="125"/>
      <c r="E36" s="23" t="str">
        <f>DATEDIF(0,E35,"y")&amp;" Y "&amp;DATEDIF(0,E35,"ym")&amp;" M "&amp;DATEDIF(0,E35,"md")&amp;" D "</f>
        <v xml:space="preserve">7 Y 3 M 23 D </v>
      </c>
    </row>
    <row r="37" spans="2:6" ht="15.75" x14ac:dyDescent="0.3">
      <c r="B37" s="94" t="s">
        <v>59</v>
      </c>
      <c r="C37" s="95"/>
      <c r="D37" s="96"/>
      <c r="E37" s="22">
        <f>SUM(E11:E15)</f>
        <v>595</v>
      </c>
    </row>
    <row r="38" spans="2:6" ht="15.75" x14ac:dyDescent="0.3">
      <c r="B38" s="94" t="s">
        <v>60</v>
      </c>
      <c r="C38" s="95"/>
      <c r="D38" s="96"/>
      <c r="E38" s="23" t="str">
        <f>DATEDIF(0,E37,"y")&amp;" Y "&amp;DATEDIF(0,E37,"ym")&amp;" M "&amp;DATEDIF(0,E37,"md")&amp;" D "</f>
        <v xml:space="preserve">1 Y 7 M 17 D </v>
      </c>
    </row>
    <row r="39" spans="2:6" ht="15.75" x14ac:dyDescent="0.3">
      <c r="B39" s="123" t="s">
        <v>22</v>
      </c>
      <c r="C39" s="124"/>
      <c r="D39" s="125"/>
      <c r="E39" s="22">
        <f>SUM(E11:E34)</f>
        <v>3265</v>
      </c>
    </row>
    <row r="40" spans="2:6" ht="15.75" x14ac:dyDescent="0.3">
      <c r="B40" s="123" t="s">
        <v>23</v>
      </c>
      <c r="C40" s="124"/>
      <c r="D40" s="125"/>
      <c r="E40" s="23" t="str">
        <f>DATEDIF(0,E39,"y")&amp;" Y "&amp;DATEDIF(0,E39,"ym")&amp;" M "&amp;DATEDIF(0,E39,"md")&amp;" D "</f>
        <v xml:space="preserve">8 Y 11 M 8 D </v>
      </c>
    </row>
    <row r="41" spans="2:6" ht="15.75" x14ac:dyDescent="0.3">
      <c r="B41" s="120" t="s">
        <v>26</v>
      </c>
      <c r="C41" s="120"/>
      <c r="D41" s="120"/>
      <c r="E41" s="43">
        <f>E39*2</f>
        <v>6530</v>
      </c>
    </row>
    <row r="42" spans="2:6" ht="15.75" x14ac:dyDescent="0.3">
      <c r="B42" s="120" t="s">
        <v>25</v>
      </c>
      <c r="C42" s="120"/>
      <c r="D42" s="120"/>
      <c r="E42" s="23" t="str">
        <f>DATEDIF(0,E41,"y")&amp;" Y "&amp;DATEDIF(0,E41,"ym")&amp;" M "&amp;DATEDIF(0,E41,"md")&amp;" D "</f>
        <v xml:space="preserve">17 Y 10 M 16 D </v>
      </c>
    </row>
    <row r="44" spans="2:6" x14ac:dyDescent="0.25">
      <c r="B44" s="122" t="s">
        <v>27</v>
      </c>
      <c r="C44" s="122"/>
      <c r="D44" s="117" t="s">
        <v>28</v>
      </c>
      <c r="E44" s="117" t="s">
        <v>36</v>
      </c>
      <c r="F44" s="116" t="s">
        <v>2</v>
      </c>
    </row>
    <row r="45" spans="2:6" x14ac:dyDescent="0.25">
      <c r="B45" s="48" t="s">
        <v>6</v>
      </c>
      <c r="C45" s="48" t="s">
        <v>7</v>
      </c>
      <c r="D45" s="118"/>
      <c r="E45" s="118"/>
      <c r="F45" s="116"/>
    </row>
    <row r="46" spans="2:6" x14ac:dyDescent="0.25">
      <c r="B46" s="50">
        <v>38362</v>
      </c>
      <c r="C46" s="50">
        <v>38746</v>
      </c>
      <c r="D46" s="55" t="s">
        <v>30</v>
      </c>
      <c r="E46" s="55" t="s">
        <v>134</v>
      </c>
      <c r="F46" s="16">
        <f t="shared" ref="F46" si="1">(C46-B46)+1</f>
        <v>385</v>
      </c>
    </row>
    <row r="47" spans="2:6" x14ac:dyDescent="0.25">
      <c r="B47" s="50">
        <v>41821</v>
      </c>
      <c r="C47" s="50">
        <v>44375</v>
      </c>
      <c r="D47" s="105" t="s">
        <v>157</v>
      </c>
      <c r="E47" s="105" t="s">
        <v>156</v>
      </c>
      <c r="F47" s="16">
        <f>(C47-B47)+1</f>
        <v>2555</v>
      </c>
    </row>
    <row r="48" spans="2:6" ht="15.75" x14ac:dyDescent="0.3">
      <c r="B48" s="120" t="s">
        <v>32</v>
      </c>
      <c r="C48" s="120"/>
      <c r="D48" s="120"/>
      <c r="E48" s="120"/>
      <c r="F48" s="24">
        <f>SUM(F46:F47)</f>
        <v>2940</v>
      </c>
    </row>
    <row r="49" spans="2:6" ht="15.75" x14ac:dyDescent="0.3">
      <c r="B49" s="120" t="s">
        <v>33</v>
      </c>
      <c r="C49" s="120"/>
      <c r="D49" s="120"/>
      <c r="E49" s="120"/>
      <c r="F49" s="23" t="str">
        <f>DATEDIF(0,F48,"y")&amp;" Y "&amp;DATEDIF(0,F48,"ym")&amp;" M "&amp;DATEDIF(0,F48,"md")&amp;" D "</f>
        <v xml:space="preserve">8 Y 0 M 18 D </v>
      </c>
    </row>
    <row r="51" spans="2:6" x14ac:dyDescent="0.25">
      <c r="B51" s="103" t="s">
        <v>55</v>
      </c>
      <c r="C51" s="40"/>
      <c r="D51" s="40"/>
      <c r="E51" s="40"/>
    </row>
    <row r="52" spans="2:6" x14ac:dyDescent="0.25">
      <c r="B52" s="134" t="s">
        <v>158</v>
      </c>
      <c r="C52" s="134"/>
      <c r="D52" s="134"/>
      <c r="E52" s="134"/>
      <c r="F52" s="134"/>
    </row>
    <row r="53" spans="2:6" x14ac:dyDescent="0.25">
      <c r="B53" s="134"/>
      <c r="C53" s="134"/>
      <c r="D53" s="134"/>
      <c r="E53" s="134"/>
      <c r="F53" s="134"/>
    </row>
    <row r="55" spans="2:6" x14ac:dyDescent="0.25">
      <c r="B55" s="119" t="s">
        <v>34</v>
      </c>
      <c r="C55" s="119"/>
      <c r="D55" s="119"/>
      <c r="E55" s="119"/>
      <c r="F55" s="24">
        <f>E41+F48</f>
        <v>9470</v>
      </c>
    </row>
    <row r="56" spans="2:6" ht="15.75" x14ac:dyDescent="0.3">
      <c r="B56" s="119" t="s">
        <v>35</v>
      </c>
      <c r="C56" s="119"/>
      <c r="D56" s="119"/>
      <c r="E56" s="119"/>
      <c r="F56" s="23" t="str">
        <f>DATEDIF(0,F55,"y")&amp;" Y "&amp;DATEDIF(0,F55,"ym")&amp;" M "&amp;DATEDIF(0,F55,"md")&amp;" D "</f>
        <v xml:space="preserve">25 Y 11 M 4 D </v>
      </c>
    </row>
  </sheetData>
  <mergeCells count="21">
    <mergeCell ref="B49:E49"/>
    <mergeCell ref="B55:E55"/>
    <mergeCell ref="B56:E56"/>
    <mergeCell ref="B44:C44"/>
    <mergeCell ref="D44:D45"/>
    <mergeCell ref="E44:E45"/>
    <mergeCell ref="B52:F53"/>
    <mergeCell ref="F44:F45"/>
    <mergeCell ref="B48:E48"/>
    <mergeCell ref="C3:D3"/>
    <mergeCell ref="C4:D4"/>
    <mergeCell ref="C5:D5"/>
    <mergeCell ref="B9:C9"/>
    <mergeCell ref="D9:D10"/>
    <mergeCell ref="B41:D41"/>
    <mergeCell ref="B42:D42"/>
    <mergeCell ref="E9:E10"/>
    <mergeCell ref="B35:D35"/>
    <mergeCell ref="B36:D36"/>
    <mergeCell ref="B39:D39"/>
    <mergeCell ref="B40:D40"/>
  </mergeCells>
  <printOptions horizontalCentered="1"/>
  <pageMargins left="0.43307086614173229" right="0.55118110236220474" top="0.70866141732283472" bottom="0.43307086614173229" header="0.31496062992125984" footer="0.31496062992125984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1"/>
  <sheetViews>
    <sheetView tabSelected="1" topLeftCell="A4" workbookViewId="0">
      <selection activeCell="B11" sqref="B11:C12"/>
    </sheetView>
  </sheetViews>
  <sheetFormatPr defaultRowHeight="15" x14ac:dyDescent="0.25"/>
  <cols>
    <col min="2" max="2" width="15.140625" customWidth="1"/>
    <col min="3" max="3" width="13.7109375" customWidth="1"/>
    <col min="4" max="4" width="25.85546875" customWidth="1"/>
    <col min="5" max="5" width="21.28515625" bestFit="1" customWidth="1"/>
    <col min="6" max="6" width="19.85546875" bestFit="1" customWidth="1"/>
  </cols>
  <sheetData>
    <row r="3" spans="2:5" ht="24.75" customHeight="1" x14ac:dyDescent="0.25">
      <c r="B3" s="135" t="s">
        <v>162</v>
      </c>
      <c r="C3" s="135"/>
      <c r="D3" s="135"/>
      <c r="E3" s="135"/>
    </row>
    <row r="4" spans="2:5" ht="21" customHeight="1" x14ac:dyDescent="0.25">
      <c r="B4" s="135"/>
      <c r="C4" s="135"/>
      <c r="D4" s="135"/>
      <c r="E4" s="135"/>
    </row>
    <row r="6" spans="2:5" x14ac:dyDescent="0.25">
      <c r="B6" s="4" t="s">
        <v>1</v>
      </c>
      <c r="C6" s="126"/>
      <c r="D6" s="126"/>
    </row>
    <row r="7" spans="2:5" x14ac:dyDescent="0.25">
      <c r="B7" s="69"/>
      <c r="C7" s="41"/>
      <c r="D7" s="41"/>
    </row>
    <row r="9" spans="2:5" x14ac:dyDescent="0.25">
      <c r="B9" s="122" t="s">
        <v>5</v>
      </c>
      <c r="C9" s="122"/>
      <c r="D9" s="117" t="s">
        <v>8</v>
      </c>
      <c r="E9" s="116" t="s">
        <v>2</v>
      </c>
    </row>
    <row r="10" spans="2:5" x14ac:dyDescent="0.25">
      <c r="B10" s="14" t="s">
        <v>6</v>
      </c>
      <c r="C10" s="14" t="s">
        <v>7</v>
      </c>
      <c r="D10" s="118"/>
      <c r="E10" s="116"/>
    </row>
    <row r="11" spans="2:5" x14ac:dyDescent="0.25">
      <c r="B11" s="5"/>
      <c r="C11" s="5"/>
      <c r="D11" s="15"/>
      <c r="E11" s="16">
        <f>(C11-B11)+1</f>
        <v>1</v>
      </c>
    </row>
    <row r="12" spans="2:5" x14ac:dyDescent="0.25">
      <c r="B12" s="5"/>
      <c r="C12" s="5"/>
      <c r="D12" s="15"/>
      <c r="E12" s="16">
        <f t="shared" ref="E12:E21" si="0">(C12-B12)+1</f>
        <v>1</v>
      </c>
    </row>
    <row r="13" spans="2:5" x14ac:dyDescent="0.25">
      <c r="B13" s="5"/>
      <c r="C13" s="5"/>
      <c r="D13" s="15"/>
      <c r="E13" s="16">
        <f t="shared" si="0"/>
        <v>1</v>
      </c>
    </row>
    <row r="14" spans="2:5" x14ac:dyDescent="0.25">
      <c r="B14" s="5"/>
      <c r="C14" s="5"/>
      <c r="D14" s="97"/>
      <c r="E14" s="16">
        <f t="shared" si="0"/>
        <v>1</v>
      </c>
    </row>
    <row r="15" spans="2:5" x14ac:dyDescent="0.25">
      <c r="B15" s="5"/>
      <c r="C15" s="5"/>
      <c r="D15" s="97"/>
      <c r="E15" s="16">
        <f t="shared" si="0"/>
        <v>1</v>
      </c>
    </row>
    <row r="16" spans="2:5" x14ac:dyDescent="0.25">
      <c r="B16" s="5"/>
      <c r="C16" s="5"/>
      <c r="D16" s="102"/>
      <c r="E16" s="16">
        <f t="shared" si="0"/>
        <v>1</v>
      </c>
    </row>
    <row r="17" spans="2:6" x14ac:dyDescent="0.25">
      <c r="B17" s="5"/>
      <c r="C17" s="5"/>
      <c r="D17" s="102"/>
      <c r="E17" s="16">
        <f t="shared" si="0"/>
        <v>1</v>
      </c>
    </row>
    <row r="18" spans="2:6" x14ac:dyDescent="0.25">
      <c r="B18" s="5"/>
      <c r="C18" s="5"/>
      <c r="D18" s="102"/>
      <c r="E18" s="16">
        <f t="shared" si="0"/>
        <v>1</v>
      </c>
    </row>
    <row r="19" spans="2:6" x14ac:dyDescent="0.25">
      <c r="B19" s="5"/>
      <c r="C19" s="5"/>
      <c r="D19" s="102"/>
      <c r="E19" s="16">
        <f t="shared" si="0"/>
        <v>1</v>
      </c>
    </row>
    <row r="20" spans="2:6" x14ac:dyDescent="0.25">
      <c r="B20" s="5"/>
      <c r="C20" s="5"/>
      <c r="D20" s="102"/>
      <c r="E20" s="16">
        <f t="shared" si="0"/>
        <v>1</v>
      </c>
    </row>
    <row r="21" spans="2:6" x14ac:dyDescent="0.25">
      <c r="B21" s="5"/>
      <c r="C21" s="5"/>
      <c r="D21" s="102"/>
      <c r="E21" s="16">
        <f t="shared" si="0"/>
        <v>1</v>
      </c>
    </row>
    <row r="22" spans="2:6" x14ac:dyDescent="0.25">
      <c r="B22" s="5"/>
      <c r="C22" s="5"/>
      <c r="D22" s="15"/>
      <c r="E22" s="16"/>
    </row>
    <row r="23" spans="2:6" ht="15.75" x14ac:dyDescent="0.3">
      <c r="B23" s="123" t="s">
        <v>20</v>
      </c>
      <c r="C23" s="124"/>
      <c r="D23" s="125"/>
      <c r="E23" s="22">
        <f>SUM(E16:E21)</f>
        <v>6</v>
      </c>
      <c r="F23" s="2"/>
    </row>
    <row r="24" spans="2:6" ht="15.75" x14ac:dyDescent="0.3">
      <c r="B24" s="123" t="s">
        <v>21</v>
      </c>
      <c r="C24" s="124"/>
      <c r="D24" s="125"/>
      <c r="E24" s="23" t="str">
        <f>DATEDIF(0,E23,"y")&amp;" Y "&amp;DATEDIF(0,E23,"ym")&amp;" M "&amp;DATEDIF(0,E23,"md")&amp;" D "</f>
        <v xml:space="preserve">0 Y 0 M 6 D </v>
      </c>
      <c r="F24" s="2"/>
    </row>
    <row r="25" spans="2:6" ht="15.75" x14ac:dyDescent="0.3">
      <c r="B25" s="94" t="s">
        <v>59</v>
      </c>
      <c r="C25" s="95"/>
      <c r="D25" s="96"/>
      <c r="E25" s="22">
        <f>SUM(E11:E15)</f>
        <v>5</v>
      </c>
      <c r="F25" s="2"/>
    </row>
    <row r="26" spans="2:6" ht="15.75" x14ac:dyDescent="0.3">
      <c r="B26" s="94" t="s">
        <v>60</v>
      </c>
      <c r="C26" s="95"/>
      <c r="D26" s="96"/>
      <c r="E26" s="23" t="str">
        <f>DATEDIF(0,E25,"y")&amp;" Y "&amp;DATEDIF(0,E25,"ym")&amp;" M "&amp;DATEDIF(0,E25,"md")&amp;" D "</f>
        <v xml:space="preserve">0 Y 0 M 5 D </v>
      </c>
      <c r="F26" s="2"/>
    </row>
    <row r="27" spans="2:6" ht="15.75" x14ac:dyDescent="0.3">
      <c r="B27" s="123" t="s">
        <v>22</v>
      </c>
      <c r="C27" s="124"/>
      <c r="D27" s="125"/>
      <c r="E27" s="22">
        <f>SUM(E11:E22)</f>
        <v>11</v>
      </c>
    </row>
    <row r="28" spans="2:6" ht="15.75" x14ac:dyDescent="0.3">
      <c r="B28" s="123" t="s">
        <v>23</v>
      </c>
      <c r="C28" s="124"/>
      <c r="D28" s="125"/>
      <c r="E28" s="23" t="str">
        <f>DATEDIF(0,E27,"y")&amp;" Y "&amp;DATEDIF(0,E27,"ym")&amp;" M "&amp;DATEDIF(0,E27,"md")&amp;" D "</f>
        <v xml:space="preserve">0 Y 0 M 11 D </v>
      </c>
    </row>
    <row r="29" spans="2:6" x14ac:dyDescent="0.25">
      <c r="E29" s="2"/>
    </row>
    <row r="30" spans="2:6" x14ac:dyDescent="0.25">
      <c r="B30" s="122" t="s">
        <v>27</v>
      </c>
      <c r="C30" s="122"/>
      <c r="D30" s="117" t="s">
        <v>28</v>
      </c>
      <c r="E30" s="117" t="s">
        <v>36</v>
      </c>
      <c r="F30" s="116" t="s">
        <v>2</v>
      </c>
    </row>
    <row r="31" spans="2:6" x14ac:dyDescent="0.25">
      <c r="B31" s="48" t="s">
        <v>6</v>
      </c>
      <c r="C31" s="48" t="s">
        <v>7</v>
      </c>
      <c r="D31" s="118"/>
      <c r="E31" s="118"/>
      <c r="F31" s="116"/>
    </row>
    <row r="32" spans="2:6" x14ac:dyDescent="0.25">
      <c r="B32" s="50"/>
      <c r="C32" s="50"/>
      <c r="D32" s="55"/>
      <c r="E32" s="55"/>
      <c r="F32" s="16">
        <f>(C32-B32)+1</f>
        <v>1</v>
      </c>
    </row>
    <row r="33" spans="2:6" x14ac:dyDescent="0.25">
      <c r="B33" s="50"/>
      <c r="C33" s="50"/>
      <c r="D33" s="105"/>
      <c r="E33" s="105"/>
      <c r="F33" s="16">
        <f>(C33-B33)+1</f>
        <v>1</v>
      </c>
    </row>
    <row r="34" spans="2:6" x14ac:dyDescent="0.25">
      <c r="B34" s="50"/>
      <c r="C34" s="50"/>
      <c r="D34" s="105"/>
      <c r="E34" s="105"/>
      <c r="F34" s="16">
        <f>(C34-B34)+1</f>
        <v>1</v>
      </c>
    </row>
    <row r="35" spans="2:6" x14ac:dyDescent="0.25">
      <c r="B35" s="50"/>
      <c r="C35" s="50"/>
      <c r="D35" s="55"/>
      <c r="E35" s="55"/>
      <c r="F35" s="53"/>
    </row>
    <row r="36" spans="2:6" ht="15.75" x14ac:dyDescent="0.3">
      <c r="B36" s="120" t="s">
        <v>32</v>
      </c>
      <c r="C36" s="120"/>
      <c r="D36" s="120"/>
      <c r="E36" s="120"/>
      <c r="F36" s="24">
        <f>SUM(F32:F35)</f>
        <v>3</v>
      </c>
    </row>
    <row r="37" spans="2:6" ht="15.75" x14ac:dyDescent="0.3">
      <c r="B37" s="120" t="s">
        <v>33</v>
      </c>
      <c r="C37" s="120"/>
      <c r="D37" s="120"/>
      <c r="E37" s="120"/>
      <c r="F37" s="23" t="str">
        <f>DATEDIF(0,F36,"y")&amp;" Y "&amp;DATEDIF(0,F36,"ym")&amp;" M "&amp;DATEDIF(0,F36,"md")&amp;" D "</f>
        <v xml:space="preserve">0 Y 0 M 3 D </v>
      </c>
    </row>
    <row r="40" spans="2:6" x14ac:dyDescent="0.25">
      <c r="B40" s="119" t="s">
        <v>34</v>
      </c>
      <c r="C40" s="119"/>
      <c r="D40" s="119"/>
      <c r="E40" s="119"/>
      <c r="F40" s="24">
        <f>E27+F36</f>
        <v>14</v>
      </c>
    </row>
    <row r="41" spans="2:6" ht="15.75" x14ac:dyDescent="0.3">
      <c r="B41" s="119" t="s">
        <v>35</v>
      </c>
      <c r="C41" s="119"/>
      <c r="D41" s="119"/>
      <c r="E41" s="119"/>
      <c r="F41" s="23" t="str">
        <f>DATEDIF(0,F40,"y")&amp;" Y "&amp;DATEDIF(0,F40,"ym")&amp;" M "&amp;DATEDIF(0,F40,"md")&amp;" D "</f>
        <v xml:space="preserve">0 Y 0 M 14 D </v>
      </c>
    </row>
  </sheetData>
  <mergeCells count="17">
    <mergeCell ref="F30:F31"/>
    <mergeCell ref="B36:E36"/>
    <mergeCell ref="B37:E37"/>
    <mergeCell ref="B40:E40"/>
    <mergeCell ref="B41:E41"/>
    <mergeCell ref="B30:C30"/>
    <mergeCell ref="D30:D31"/>
    <mergeCell ref="E30:E31"/>
    <mergeCell ref="B3:E4"/>
    <mergeCell ref="B28:D28"/>
    <mergeCell ref="C6:D6"/>
    <mergeCell ref="B9:C9"/>
    <mergeCell ref="D9:D10"/>
    <mergeCell ref="E9:E10"/>
    <mergeCell ref="B23:D23"/>
    <mergeCell ref="B24:D24"/>
    <mergeCell ref="B27:D27"/>
  </mergeCells>
  <printOptions horizontalCentered="1"/>
  <pageMargins left="0.39370078740157483" right="0.55118110236220474" top="1.0629921259842521" bottom="0.47244094488188981" header="0.31496062992125984" footer="0.31496062992125984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0"/>
  <sheetViews>
    <sheetView topLeftCell="A32" workbookViewId="0">
      <selection activeCell="I46" sqref="I46"/>
    </sheetView>
  </sheetViews>
  <sheetFormatPr defaultRowHeight="15" x14ac:dyDescent="0.25"/>
  <cols>
    <col min="2" max="2" width="15.5703125" customWidth="1"/>
    <col min="3" max="3" width="18.140625" customWidth="1"/>
    <col min="4" max="4" width="22.7109375" customWidth="1"/>
    <col min="5" max="6" width="14.28515625" bestFit="1" customWidth="1"/>
  </cols>
  <sheetData>
    <row r="2" spans="2:11" x14ac:dyDescent="0.25">
      <c r="B2" s="32" t="s">
        <v>24</v>
      </c>
      <c r="C2" s="126">
        <v>15</v>
      </c>
      <c r="D2" s="126"/>
    </row>
    <row r="3" spans="2:11" x14ac:dyDescent="0.25">
      <c r="B3" s="4" t="s">
        <v>1</v>
      </c>
      <c r="C3" s="126" t="s">
        <v>135</v>
      </c>
      <c r="D3" s="126"/>
    </row>
    <row r="4" spans="2:11" x14ac:dyDescent="0.25">
      <c r="B4" s="4" t="s">
        <v>0</v>
      </c>
      <c r="C4" s="126" t="s">
        <v>136</v>
      </c>
      <c r="D4" s="126"/>
    </row>
    <row r="5" spans="2:11" x14ac:dyDescent="0.25">
      <c r="B5" s="69"/>
      <c r="C5" s="41"/>
      <c r="D5" s="41"/>
    </row>
    <row r="6" spans="2:11" x14ac:dyDescent="0.25">
      <c r="B6" s="69" t="s">
        <v>83</v>
      </c>
      <c r="C6" s="41"/>
      <c r="D6" s="41"/>
    </row>
    <row r="8" spans="2:11" x14ac:dyDescent="0.25">
      <c r="B8" s="122" t="s">
        <v>5</v>
      </c>
      <c r="C8" s="122"/>
      <c r="D8" s="117" t="s">
        <v>8</v>
      </c>
      <c r="E8" s="116" t="s">
        <v>2</v>
      </c>
    </row>
    <row r="9" spans="2:11" x14ac:dyDescent="0.25">
      <c r="B9" s="14" t="s">
        <v>6</v>
      </c>
      <c r="C9" s="14" t="s">
        <v>7</v>
      </c>
      <c r="D9" s="118"/>
      <c r="E9" s="116"/>
    </row>
    <row r="10" spans="2:11" x14ac:dyDescent="0.25">
      <c r="B10" s="5">
        <v>34375</v>
      </c>
      <c r="C10" s="5">
        <v>34681</v>
      </c>
      <c r="D10" s="102" t="s">
        <v>11</v>
      </c>
      <c r="E10" s="16">
        <f t="shared" ref="E10:E22" si="0">(C10-B10)+1</f>
        <v>307</v>
      </c>
      <c r="F10" s="40"/>
      <c r="G10" s="56"/>
      <c r="H10" s="56"/>
      <c r="I10" s="56"/>
      <c r="J10" s="56"/>
      <c r="K10" s="56"/>
    </row>
    <row r="11" spans="2:11" x14ac:dyDescent="0.25">
      <c r="B11" s="5">
        <v>34828</v>
      </c>
      <c r="C11" s="5">
        <v>35095</v>
      </c>
      <c r="D11" s="102" t="s">
        <v>12</v>
      </c>
      <c r="E11" s="16">
        <f t="shared" si="0"/>
        <v>268</v>
      </c>
      <c r="F11" s="40"/>
      <c r="G11" s="56"/>
      <c r="H11" s="56"/>
      <c r="I11" s="56"/>
      <c r="J11" s="56"/>
      <c r="K11" s="56"/>
    </row>
    <row r="12" spans="2:11" x14ac:dyDescent="0.25">
      <c r="B12" s="5">
        <v>35332</v>
      </c>
      <c r="C12" s="5">
        <v>35508</v>
      </c>
      <c r="D12" s="102" t="s">
        <v>11</v>
      </c>
      <c r="E12" s="16">
        <f t="shared" si="0"/>
        <v>177</v>
      </c>
      <c r="F12" s="40"/>
      <c r="G12" s="56"/>
      <c r="H12" s="56"/>
      <c r="I12" s="56"/>
      <c r="J12" s="56"/>
      <c r="K12" s="56"/>
    </row>
    <row r="13" spans="2:11" x14ac:dyDescent="0.25">
      <c r="B13" s="5">
        <v>35642</v>
      </c>
      <c r="C13" s="5">
        <v>35709</v>
      </c>
      <c r="D13" s="102" t="s">
        <v>9</v>
      </c>
      <c r="E13" s="16">
        <f t="shared" si="0"/>
        <v>68</v>
      </c>
      <c r="F13" s="40"/>
      <c r="G13" s="56"/>
      <c r="H13" s="56"/>
      <c r="I13" s="56"/>
      <c r="J13" s="56"/>
      <c r="K13" s="56"/>
    </row>
    <row r="14" spans="2:11" x14ac:dyDescent="0.25">
      <c r="B14" s="5">
        <v>35732</v>
      </c>
      <c r="C14" s="5">
        <v>35742</v>
      </c>
      <c r="D14" s="102" t="s">
        <v>9</v>
      </c>
      <c r="E14" s="16">
        <f t="shared" si="0"/>
        <v>11</v>
      </c>
      <c r="F14" s="40"/>
      <c r="G14" s="56"/>
      <c r="H14" s="56"/>
      <c r="I14" s="56"/>
      <c r="J14" s="56"/>
      <c r="K14" s="56"/>
    </row>
    <row r="15" spans="2:11" x14ac:dyDescent="0.25">
      <c r="B15" s="5">
        <v>35769</v>
      </c>
      <c r="C15" s="5">
        <v>35969</v>
      </c>
      <c r="D15" s="102" t="s">
        <v>9</v>
      </c>
      <c r="E15" s="16">
        <f t="shared" si="0"/>
        <v>201</v>
      </c>
      <c r="F15" s="40"/>
      <c r="G15" s="56"/>
      <c r="H15" s="56"/>
      <c r="I15" s="56"/>
      <c r="J15" s="56"/>
      <c r="K15" s="56"/>
    </row>
    <row r="16" spans="2:11" x14ac:dyDescent="0.25">
      <c r="B16" s="5">
        <v>36454</v>
      </c>
      <c r="C16" s="5">
        <v>36696</v>
      </c>
      <c r="D16" s="102" t="s">
        <v>9</v>
      </c>
      <c r="E16" s="16">
        <f t="shared" si="0"/>
        <v>243</v>
      </c>
      <c r="F16" s="40"/>
      <c r="G16" s="56"/>
      <c r="H16" s="56"/>
      <c r="I16" s="56"/>
      <c r="J16" s="56"/>
      <c r="K16" s="56"/>
    </row>
    <row r="17" spans="2:11" x14ac:dyDescent="0.25">
      <c r="B17" s="5">
        <v>37079</v>
      </c>
      <c r="C17" s="5">
        <v>37287</v>
      </c>
      <c r="D17" s="102" t="s">
        <v>9</v>
      </c>
      <c r="E17" s="16">
        <f t="shared" si="0"/>
        <v>209</v>
      </c>
      <c r="F17" s="40"/>
      <c r="G17" s="56"/>
      <c r="H17" s="56"/>
      <c r="I17" s="56"/>
      <c r="J17" s="56"/>
      <c r="K17" s="56"/>
    </row>
    <row r="18" spans="2:11" x14ac:dyDescent="0.25">
      <c r="B18" s="5">
        <v>37443</v>
      </c>
      <c r="C18" s="5">
        <v>37643</v>
      </c>
      <c r="D18" s="102" t="s">
        <v>10</v>
      </c>
      <c r="E18" s="16">
        <f t="shared" si="0"/>
        <v>201</v>
      </c>
      <c r="F18" s="40"/>
      <c r="G18" s="56"/>
      <c r="H18" s="56"/>
      <c r="I18" s="56"/>
      <c r="J18" s="56"/>
      <c r="K18" s="56"/>
    </row>
    <row r="19" spans="2:11" x14ac:dyDescent="0.25">
      <c r="B19" s="5">
        <v>37776</v>
      </c>
      <c r="C19" s="5">
        <v>37890</v>
      </c>
      <c r="D19" s="102" t="s">
        <v>10</v>
      </c>
      <c r="E19" s="16">
        <f t="shared" si="0"/>
        <v>115</v>
      </c>
      <c r="F19" s="40"/>
      <c r="G19" s="56"/>
      <c r="H19" s="56"/>
      <c r="I19" s="56"/>
      <c r="J19" s="56"/>
      <c r="K19" s="56"/>
    </row>
    <row r="20" spans="2:11" x14ac:dyDescent="0.25">
      <c r="B20" s="5">
        <v>37932</v>
      </c>
      <c r="C20" s="5">
        <v>38140</v>
      </c>
      <c r="D20" s="102" t="s">
        <v>10</v>
      </c>
      <c r="E20" s="16">
        <f t="shared" si="0"/>
        <v>209</v>
      </c>
      <c r="F20" s="40"/>
      <c r="G20" s="56"/>
      <c r="H20" s="56"/>
      <c r="I20" s="56"/>
      <c r="J20" s="56"/>
      <c r="K20" s="56"/>
    </row>
    <row r="21" spans="2:11" x14ac:dyDescent="0.25">
      <c r="B21" s="5">
        <v>38246</v>
      </c>
      <c r="C21" s="5">
        <v>38438</v>
      </c>
      <c r="D21" s="102" t="s">
        <v>10</v>
      </c>
      <c r="E21" s="16">
        <f t="shared" si="0"/>
        <v>193</v>
      </c>
      <c r="F21" s="40"/>
      <c r="G21" s="56"/>
      <c r="H21" s="56"/>
      <c r="I21" s="56"/>
      <c r="J21" s="56"/>
      <c r="K21" s="56"/>
    </row>
    <row r="22" spans="2:11" x14ac:dyDescent="0.25">
      <c r="B22" s="5">
        <v>38726</v>
      </c>
      <c r="C22" s="5">
        <v>39023</v>
      </c>
      <c r="D22" s="102" t="s">
        <v>10</v>
      </c>
      <c r="E22" s="16">
        <f t="shared" si="0"/>
        <v>298</v>
      </c>
      <c r="F22" s="40"/>
      <c r="G22" s="56"/>
      <c r="H22" s="56"/>
      <c r="I22" s="56"/>
      <c r="J22" s="56"/>
      <c r="K22" s="56"/>
    </row>
    <row r="23" spans="2:11" x14ac:dyDescent="0.25">
      <c r="B23" s="5">
        <v>39288</v>
      </c>
      <c r="C23" s="5">
        <v>39486</v>
      </c>
      <c r="D23" s="15" t="s">
        <v>10</v>
      </c>
      <c r="E23" s="16">
        <f>(C23-B23)+1</f>
        <v>199</v>
      </c>
      <c r="F23" s="40"/>
      <c r="G23" s="56"/>
      <c r="H23" s="56"/>
      <c r="I23" s="56"/>
      <c r="J23" s="56"/>
      <c r="K23" s="56"/>
    </row>
    <row r="24" spans="2:11" x14ac:dyDescent="0.25">
      <c r="B24" s="5">
        <v>39599</v>
      </c>
      <c r="C24" s="5">
        <v>39706</v>
      </c>
      <c r="D24" s="102" t="s">
        <v>10</v>
      </c>
      <c r="E24" s="16">
        <f>(C24-B24)+1</f>
        <v>108</v>
      </c>
      <c r="F24" s="40"/>
      <c r="G24" s="56"/>
      <c r="H24" s="56"/>
      <c r="I24" s="56"/>
      <c r="J24" s="56"/>
      <c r="K24" s="56"/>
    </row>
    <row r="25" spans="2:11" x14ac:dyDescent="0.25">
      <c r="B25" s="5">
        <v>39710</v>
      </c>
      <c r="C25" s="5">
        <v>39896</v>
      </c>
      <c r="D25" s="102" t="s">
        <v>10</v>
      </c>
      <c r="E25" s="16">
        <f>(C25-B25)+1</f>
        <v>187</v>
      </c>
      <c r="F25" s="40"/>
      <c r="G25" s="56"/>
      <c r="H25" s="56"/>
      <c r="I25" s="56"/>
      <c r="J25" s="56"/>
      <c r="K25" s="56"/>
    </row>
    <row r="26" spans="2:11" x14ac:dyDescent="0.25">
      <c r="B26" s="5">
        <v>39908</v>
      </c>
      <c r="C26" s="5">
        <v>39937</v>
      </c>
      <c r="D26" s="102" t="s">
        <v>10</v>
      </c>
      <c r="E26" s="16">
        <f>(C26-B26)+1</f>
        <v>30</v>
      </c>
      <c r="F26" s="40"/>
      <c r="G26" s="56"/>
      <c r="H26" s="56"/>
      <c r="I26" s="56"/>
      <c r="J26" s="56"/>
      <c r="K26" s="56"/>
    </row>
    <row r="27" spans="2:11" x14ac:dyDescent="0.25">
      <c r="B27" s="5">
        <v>39965</v>
      </c>
      <c r="C27" s="5">
        <v>40043</v>
      </c>
      <c r="D27" s="102" t="s">
        <v>10</v>
      </c>
      <c r="E27" s="16">
        <f>(C27-B27)+1</f>
        <v>79</v>
      </c>
      <c r="F27" s="40"/>
      <c r="G27" s="56"/>
      <c r="H27" s="56"/>
      <c r="I27" s="56"/>
      <c r="J27" s="56"/>
      <c r="K27" s="56"/>
    </row>
    <row r="28" spans="2:11" x14ac:dyDescent="0.25">
      <c r="B28" s="5"/>
      <c r="C28" s="5"/>
      <c r="D28" s="102"/>
      <c r="E28" s="16"/>
      <c r="F28" s="2"/>
    </row>
    <row r="29" spans="2:11" ht="15.75" x14ac:dyDescent="0.3">
      <c r="B29" s="123" t="s">
        <v>20</v>
      </c>
      <c r="C29" s="124"/>
      <c r="D29" s="125"/>
      <c r="E29" s="22">
        <f>SUM(E13:E27)</f>
        <v>2351</v>
      </c>
      <c r="F29" s="2"/>
    </row>
    <row r="30" spans="2:11" ht="15.75" x14ac:dyDescent="0.3">
      <c r="B30" s="123" t="s">
        <v>21</v>
      </c>
      <c r="C30" s="124"/>
      <c r="D30" s="125"/>
      <c r="E30" s="23" t="str">
        <f>DATEDIF(0,E29,"y")&amp;" Y "&amp;DATEDIF(0,E29,"ym")&amp;" M "&amp;DATEDIF(0,E29,"md")&amp;" D "</f>
        <v xml:space="preserve">6 Y 5 M 8 D </v>
      </c>
      <c r="F30" s="2"/>
    </row>
    <row r="31" spans="2:11" ht="15.75" x14ac:dyDescent="0.3">
      <c r="B31" s="99" t="s">
        <v>59</v>
      </c>
      <c r="C31" s="100"/>
      <c r="D31" s="101"/>
      <c r="E31" s="22">
        <f>SUM(E10:E12)</f>
        <v>752</v>
      </c>
      <c r="F31" s="2"/>
    </row>
    <row r="32" spans="2:11" ht="15.75" x14ac:dyDescent="0.3">
      <c r="B32" s="99" t="s">
        <v>60</v>
      </c>
      <c r="C32" s="100"/>
      <c r="D32" s="101"/>
      <c r="E32" s="23" t="str">
        <f>DATEDIF(0,E31,"y")&amp;" Y "&amp;DATEDIF(0,E31,"ym")&amp;" M "&amp;DATEDIF(0,E31,"md")&amp;" D "</f>
        <v xml:space="preserve">2 Y 0 M 21 D </v>
      </c>
      <c r="F32" s="2"/>
    </row>
    <row r="33" spans="2:11" ht="15.75" x14ac:dyDescent="0.3">
      <c r="B33" s="123" t="s">
        <v>22</v>
      </c>
      <c r="C33" s="124"/>
      <c r="D33" s="125"/>
      <c r="E33" s="22">
        <f>SUM(E10:E28)</f>
        <v>3103</v>
      </c>
    </row>
    <row r="34" spans="2:11" ht="15.75" x14ac:dyDescent="0.3">
      <c r="B34" s="123" t="s">
        <v>23</v>
      </c>
      <c r="C34" s="124"/>
      <c r="D34" s="125"/>
      <c r="E34" s="23" t="str">
        <f>DATEDIF(0,E33,"y")&amp;" Y "&amp;DATEDIF(0,E33,"ym")&amp;" M "&amp;DATEDIF(0,E33,"md")&amp;" D "</f>
        <v xml:space="preserve">8 Y 5 M 29 D </v>
      </c>
    </row>
    <row r="35" spans="2:11" ht="15.75" x14ac:dyDescent="0.3">
      <c r="B35" s="120" t="s">
        <v>26</v>
      </c>
      <c r="C35" s="120"/>
      <c r="D35" s="120"/>
      <c r="E35" s="43">
        <f>E33*2</f>
        <v>6206</v>
      </c>
    </row>
    <row r="36" spans="2:11" ht="15.75" x14ac:dyDescent="0.3">
      <c r="B36" s="120" t="s">
        <v>25</v>
      </c>
      <c r="C36" s="120"/>
      <c r="D36" s="120"/>
      <c r="E36" s="23" t="str">
        <f>DATEDIF(0,E35,"y")&amp;" Y "&amp;DATEDIF(0,E35,"ym")&amp;" M "&amp;DATEDIF(0,E35,"md")&amp;" D "</f>
        <v xml:space="preserve">16 Y 11 M 27 D </v>
      </c>
    </row>
    <row r="37" spans="2:11" ht="7.5" customHeight="1" x14ac:dyDescent="0.3">
      <c r="B37" s="33"/>
      <c r="C37" s="33"/>
      <c r="D37" s="33"/>
      <c r="E37" s="34"/>
    </row>
    <row r="38" spans="2:11" ht="15.75" x14ac:dyDescent="0.3">
      <c r="B38" s="33"/>
      <c r="C38" s="33"/>
      <c r="D38" s="33"/>
      <c r="E38" s="34"/>
    </row>
    <row r="39" spans="2:11" x14ac:dyDescent="0.25">
      <c r="B39" s="122" t="s">
        <v>27</v>
      </c>
      <c r="C39" s="122"/>
      <c r="D39" s="117" t="s">
        <v>28</v>
      </c>
      <c r="E39" s="117" t="s">
        <v>36</v>
      </c>
      <c r="F39" s="116" t="s">
        <v>2</v>
      </c>
    </row>
    <row r="40" spans="2:11" x14ac:dyDescent="0.25">
      <c r="B40" s="48" t="s">
        <v>6</v>
      </c>
      <c r="C40" s="48" t="s">
        <v>7</v>
      </c>
      <c r="D40" s="118"/>
      <c r="E40" s="118"/>
      <c r="F40" s="116"/>
    </row>
    <row r="41" spans="2:11" ht="30" x14ac:dyDescent="0.25">
      <c r="B41" s="50">
        <v>42653</v>
      </c>
      <c r="C41" s="50">
        <v>44274</v>
      </c>
      <c r="D41" s="93" t="s">
        <v>160</v>
      </c>
      <c r="E41" s="49" t="s">
        <v>159</v>
      </c>
      <c r="F41" s="16">
        <f>(C41-B41)+1</f>
        <v>1622</v>
      </c>
    </row>
    <row r="42" spans="2:11" x14ac:dyDescent="0.25">
      <c r="B42" s="5"/>
      <c r="C42" s="50"/>
      <c r="D42" s="55"/>
      <c r="E42" s="55"/>
      <c r="F42" s="16"/>
    </row>
    <row r="43" spans="2:11" ht="15.75" x14ac:dyDescent="0.3">
      <c r="B43" s="120" t="s">
        <v>32</v>
      </c>
      <c r="C43" s="120"/>
      <c r="D43" s="120"/>
      <c r="E43" s="120"/>
      <c r="F43" s="24">
        <f>SUM(F41:F42)</f>
        <v>1622</v>
      </c>
    </row>
    <row r="44" spans="2:11" ht="15.75" x14ac:dyDescent="0.3">
      <c r="B44" s="120" t="s">
        <v>33</v>
      </c>
      <c r="C44" s="120"/>
      <c r="D44" s="120"/>
      <c r="E44" s="120"/>
      <c r="F44" s="23" t="str">
        <f>DATEDIF(0,F43,"y")&amp;" Y "&amp;DATEDIF(0,F43,"ym")&amp;" M "&amp;DATEDIF(0,F43,"md")&amp;" D "</f>
        <v xml:space="preserve">4 Y 5 M 9 D </v>
      </c>
    </row>
    <row r="46" spans="2:11" x14ac:dyDescent="0.25">
      <c r="B46" s="45" t="s">
        <v>55</v>
      </c>
      <c r="K46" s="45"/>
    </row>
    <row r="47" spans="2:11" ht="30" customHeight="1" x14ac:dyDescent="0.25">
      <c r="B47" s="136" t="s">
        <v>161</v>
      </c>
      <c r="C47" s="136"/>
      <c r="D47" s="136"/>
      <c r="E47" s="136"/>
      <c r="F47" s="136"/>
    </row>
    <row r="49" spans="2:6" x14ac:dyDescent="0.25">
      <c r="B49" s="119" t="s">
        <v>34</v>
      </c>
      <c r="C49" s="119"/>
      <c r="D49" s="119"/>
      <c r="E49" s="119"/>
      <c r="F49" s="24">
        <f>E35+F43</f>
        <v>7828</v>
      </c>
    </row>
    <row r="50" spans="2:6" ht="15.75" x14ac:dyDescent="0.3">
      <c r="B50" s="119" t="s">
        <v>35</v>
      </c>
      <c r="C50" s="119"/>
      <c r="D50" s="119"/>
      <c r="E50" s="119"/>
      <c r="F50" s="23" t="str">
        <f>DATEDIF(0,F49,"y")&amp;" Y "&amp;DATEDIF(0,F49,"ym")&amp;" M "&amp;DATEDIF(0,F49,"md")&amp;" D "</f>
        <v xml:space="preserve">21 Y 5 M 6 D </v>
      </c>
    </row>
  </sheetData>
  <mergeCells count="21">
    <mergeCell ref="B44:E44"/>
    <mergeCell ref="B49:E49"/>
    <mergeCell ref="B50:E50"/>
    <mergeCell ref="B39:C39"/>
    <mergeCell ref="D39:D40"/>
    <mergeCell ref="E39:E40"/>
    <mergeCell ref="B47:F47"/>
    <mergeCell ref="F39:F40"/>
    <mergeCell ref="B43:E43"/>
    <mergeCell ref="C2:D2"/>
    <mergeCell ref="C3:D3"/>
    <mergeCell ref="C4:D4"/>
    <mergeCell ref="B8:C8"/>
    <mergeCell ref="D8:D9"/>
    <mergeCell ref="B35:D35"/>
    <mergeCell ref="B36:D36"/>
    <mergeCell ref="E8:E9"/>
    <mergeCell ref="B29:D29"/>
    <mergeCell ref="B30:D30"/>
    <mergeCell ref="B33:D33"/>
    <mergeCell ref="B34:D34"/>
  </mergeCells>
  <printOptions horizontalCentered="1"/>
  <pageMargins left="0.94488188976377963" right="0.70866141732283472" top="0.94488188976377963" bottom="0.31496062992125984" header="0.23622047244094491" footer="0.19685039370078741"/>
  <pageSetup paperSize="9"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9"/>
  <sheetViews>
    <sheetView workbookViewId="0">
      <selection activeCell="B2" sqref="B2:F59"/>
    </sheetView>
  </sheetViews>
  <sheetFormatPr defaultRowHeight="15" x14ac:dyDescent="0.25"/>
  <cols>
    <col min="2" max="2" width="18" customWidth="1"/>
    <col min="3" max="3" width="17.28515625" customWidth="1"/>
    <col min="4" max="4" width="18.42578125" customWidth="1"/>
    <col min="5" max="5" width="14.28515625" customWidth="1"/>
    <col min="6" max="6" width="14.28515625" bestFit="1" customWidth="1"/>
  </cols>
  <sheetData>
    <row r="2" spans="2:5" x14ac:dyDescent="0.25">
      <c r="B2" s="32" t="s">
        <v>24</v>
      </c>
      <c r="C2" s="126">
        <v>16</v>
      </c>
      <c r="D2" s="126"/>
    </row>
    <row r="3" spans="2:5" x14ac:dyDescent="0.25">
      <c r="B3" s="4" t="s">
        <v>1</v>
      </c>
      <c r="C3" s="126" t="s">
        <v>137</v>
      </c>
      <c r="D3" s="126"/>
    </row>
    <row r="4" spans="2:5" x14ac:dyDescent="0.25">
      <c r="B4" s="4" t="s">
        <v>0</v>
      </c>
      <c r="C4" s="126" t="s">
        <v>138</v>
      </c>
      <c r="D4" s="126"/>
    </row>
    <row r="5" spans="2:5" x14ac:dyDescent="0.25">
      <c r="B5" s="69"/>
      <c r="C5" s="41"/>
      <c r="D5" s="41"/>
    </row>
    <row r="6" spans="2:5" x14ac:dyDescent="0.25">
      <c r="B6" s="69" t="s">
        <v>83</v>
      </c>
      <c r="C6" s="41"/>
      <c r="D6" s="41"/>
    </row>
    <row r="8" spans="2:5" x14ac:dyDescent="0.25">
      <c r="B8" s="122" t="s">
        <v>5</v>
      </c>
      <c r="C8" s="122"/>
      <c r="D8" s="117" t="s">
        <v>8</v>
      </c>
      <c r="E8" s="116" t="s">
        <v>2</v>
      </c>
    </row>
    <row r="9" spans="2:5" x14ac:dyDescent="0.25">
      <c r="B9" s="14" t="s">
        <v>6</v>
      </c>
      <c r="C9" s="14" t="s">
        <v>7</v>
      </c>
      <c r="D9" s="118"/>
      <c r="E9" s="116"/>
    </row>
    <row r="10" spans="2:5" x14ac:dyDescent="0.25">
      <c r="B10" s="5">
        <v>32175</v>
      </c>
      <c r="C10" s="5">
        <v>32188</v>
      </c>
      <c r="D10" s="15" t="s">
        <v>12</v>
      </c>
      <c r="E10" s="16">
        <f>(C10-B10)+1</f>
        <v>14</v>
      </c>
    </row>
    <row r="11" spans="2:5" x14ac:dyDescent="0.25">
      <c r="B11" s="5">
        <v>32189</v>
      </c>
      <c r="C11" s="5">
        <v>32259</v>
      </c>
      <c r="D11" s="102" t="s">
        <v>12</v>
      </c>
      <c r="E11" s="16">
        <f t="shared" ref="E11:E30" si="0">(C11-B11)+1</f>
        <v>71</v>
      </c>
    </row>
    <row r="12" spans="2:5" x14ac:dyDescent="0.25">
      <c r="B12" s="5">
        <v>32262</v>
      </c>
      <c r="C12" s="5">
        <v>32304</v>
      </c>
      <c r="D12" s="102" t="s">
        <v>12</v>
      </c>
      <c r="E12" s="16">
        <f t="shared" si="0"/>
        <v>43</v>
      </c>
    </row>
    <row r="13" spans="2:5" x14ac:dyDescent="0.25">
      <c r="B13" s="5">
        <v>32305</v>
      </c>
      <c r="C13" s="5">
        <v>32517</v>
      </c>
      <c r="D13" s="102" t="s">
        <v>12</v>
      </c>
      <c r="E13" s="16">
        <f t="shared" si="0"/>
        <v>213</v>
      </c>
    </row>
    <row r="14" spans="2:5" x14ac:dyDescent="0.25">
      <c r="B14" s="5">
        <v>32518</v>
      </c>
      <c r="C14" s="5">
        <v>32634</v>
      </c>
      <c r="D14" s="15" t="s">
        <v>11</v>
      </c>
      <c r="E14" s="16">
        <f t="shared" si="0"/>
        <v>117</v>
      </c>
    </row>
    <row r="15" spans="2:5" x14ac:dyDescent="0.25">
      <c r="B15" s="5">
        <v>32638</v>
      </c>
      <c r="C15" s="5">
        <v>32659</v>
      </c>
      <c r="D15" s="102" t="s">
        <v>11</v>
      </c>
      <c r="E15" s="16">
        <f t="shared" si="0"/>
        <v>22</v>
      </c>
    </row>
    <row r="16" spans="2:5" x14ac:dyDescent="0.25">
      <c r="B16" s="5">
        <v>32900</v>
      </c>
      <c r="C16" s="5">
        <v>33118</v>
      </c>
      <c r="D16" s="102" t="s">
        <v>11</v>
      </c>
      <c r="E16" s="16">
        <f t="shared" si="0"/>
        <v>219</v>
      </c>
    </row>
    <row r="17" spans="2:5" x14ac:dyDescent="0.25">
      <c r="B17" s="5">
        <v>33119</v>
      </c>
      <c r="C17" s="5">
        <v>33125</v>
      </c>
      <c r="D17" s="102" t="s">
        <v>11</v>
      </c>
      <c r="E17" s="16">
        <f t="shared" si="0"/>
        <v>7</v>
      </c>
    </row>
    <row r="18" spans="2:5" ht="30" x14ac:dyDescent="0.25">
      <c r="B18" s="5">
        <v>33345</v>
      </c>
      <c r="C18" s="5">
        <v>33497</v>
      </c>
      <c r="D18" s="55" t="s">
        <v>139</v>
      </c>
      <c r="E18" s="16">
        <f t="shared" si="0"/>
        <v>153</v>
      </c>
    </row>
    <row r="19" spans="2:5" x14ac:dyDescent="0.25">
      <c r="B19" s="5">
        <v>33621</v>
      </c>
      <c r="C19" s="5">
        <v>33849</v>
      </c>
      <c r="D19" s="55" t="s">
        <v>140</v>
      </c>
      <c r="E19" s="16">
        <f t="shared" si="0"/>
        <v>229</v>
      </c>
    </row>
    <row r="20" spans="2:5" x14ac:dyDescent="0.25">
      <c r="B20" s="5">
        <v>34002</v>
      </c>
      <c r="C20" s="5">
        <v>34222</v>
      </c>
      <c r="D20" s="55" t="s">
        <v>140</v>
      </c>
      <c r="E20" s="16">
        <f t="shared" si="0"/>
        <v>221</v>
      </c>
    </row>
    <row r="21" spans="2:5" x14ac:dyDescent="0.25">
      <c r="B21" s="5">
        <v>34597</v>
      </c>
      <c r="C21" s="5">
        <v>34779</v>
      </c>
      <c r="D21" s="55" t="s">
        <v>140</v>
      </c>
      <c r="E21" s="16">
        <f t="shared" si="0"/>
        <v>183</v>
      </c>
    </row>
    <row r="22" spans="2:5" x14ac:dyDescent="0.25">
      <c r="B22" s="5">
        <v>35046</v>
      </c>
      <c r="C22" s="5">
        <v>35298</v>
      </c>
      <c r="D22" s="55" t="s">
        <v>140</v>
      </c>
      <c r="E22" s="16">
        <f t="shared" si="0"/>
        <v>253</v>
      </c>
    </row>
    <row r="23" spans="2:5" x14ac:dyDescent="0.25">
      <c r="B23" s="5">
        <v>35382</v>
      </c>
      <c r="C23" s="5">
        <v>35566</v>
      </c>
      <c r="D23" s="15" t="s">
        <v>10</v>
      </c>
      <c r="E23" s="16">
        <f t="shared" si="0"/>
        <v>185</v>
      </c>
    </row>
    <row r="24" spans="2:5" x14ac:dyDescent="0.25">
      <c r="B24" s="5">
        <v>35688</v>
      </c>
      <c r="C24" s="5">
        <v>35854</v>
      </c>
      <c r="D24" s="102" t="s">
        <v>10</v>
      </c>
      <c r="E24" s="16">
        <f t="shared" si="0"/>
        <v>167</v>
      </c>
    </row>
    <row r="25" spans="2:5" x14ac:dyDescent="0.25">
      <c r="B25" s="5">
        <v>36076</v>
      </c>
      <c r="C25" s="5">
        <v>36218</v>
      </c>
      <c r="D25" s="102" t="s">
        <v>10</v>
      </c>
      <c r="E25" s="16">
        <f t="shared" si="0"/>
        <v>143</v>
      </c>
    </row>
    <row r="26" spans="2:5" x14ac:dyDescent="0.25">
      <c r="B26" s="5">
        <v>36439</v>
      </c>
      <c r="C26" s="5">
        <v>36632</v>
      </c>
      <c r="D26" s="102" t="s">
        <v>10</v>
      </c>
      <c r="E26" s="16">
        <f t="shared" si="0"/>
        <v>194</v>
      </c>
    </row>
    <row r="27" spans="2:5" x14ac:dyDescent="0.25">
      <c r="B27" s="5">
        <v>36771</v>
      </c>
      <c r="C27" s="5">
        <v>36987</v>
      </c>
      <c r="D27" s="102" t="s">
        <v>10</v>
      </c>
      <c r="E27" s="16">
        <f t="shared" si="0"/>
        <v>217</v>
      </c>
    </row>
    <row r="28" spans="2:5" x14ac:dyDescent="0.25">
      <c r="B28" s="5">
        <v>37488</v>
      </c>
      <c r="C28" s="5">
        <v>37673</v>
      </c>
      <c r="D28" s="102" t="s">
        <v>10</v>
      </c>
      <c r="E28" s="16">
        <f t="shared" si="0"/>
        <v>186</v>
      </c>
    </row>
    <row r="29" spans="2:5" x14ac:dyDescent="0.25">
      <c r="B29" s="5">
        <v>37956</v>
      </c>
      <c r="C29" s="5">
        <v>38139</v>
      </c>
      <c r="D29" s="102" t="s">
        <v>10</v>
      </c>
      <c r="E29" s="16">
        <f t="shared" si="0"/>
        <v>184</v>
      </c>
    </row>
    <row r="30" spans="2:5" x14ac:dyDescent="0.25">
      <c r="B30" s="5">
        <v>38350</v>
      </c>
      <c r="C30" s="5">
        <v>38476</v>
      </c>
      <c r="D30" s="102" t="s">
        <v>10</v>
      </c>
      <c r="E30" s="16">
        <f t="shared" si="0"/>
        <v>127</v>
      </c>
    </row>
    <row r="31" spans="2:5" ht="15.75" x14ac:dyDescent="0.3">
      <c r="B31" s="123" t="s">
        <v>20</v>
      </c>
      <c r="C31" s="124"/>
      <c r="D31" s="125"/>
      <c r="E31" s="22">
        <f>SUM(E18:E30)</f>
        <v>2442</v>
      </c>
    </row>
    <row r="32" spans="2:5" ht="15.75" x14ac:dyDescent="0.3">
      <c r="B32" s="123" t="s">
        <v>21</v>
      </c>
      <c r="C32" s="124"/>
      <c r="D32" s="125"/>
      <c r="E32" s="23" t="str">
        <f>DATEDIF(0,E31,"y")&amp;" Y "&amp;DATEDIF(0,E31,"ym")&amp;" M "&amp;DATEDIF(0,E31,"md")&amp;" D "</f>
        <v xml:space="preserve">6 Y 8 M 7 D </v>
      </c>
    </row>
    <row r="33" spans="2:6" ht="15.75" x14ac:dyDescent="0.3">
      <c r="B33" s="99" t="s">
        <v>59</v>
      </c>
      <c r="C33" s="100"/>
      <c r="D33" s="101"/>
      <c r="E33" s="22">
        <f>SUM(E10:E17)</f>
        <v>706</v>
      </c>
    </row>
    <row r="34" spans="2:6" ht="15.75" x14ac:dyDescent="0.3">
      <c r="B34" s="99" t="s">
        <v>60</v>
      </c>
      <c r="C34" s="100"/>
      <c r="D34" s="101"/>
      <c r="E34" s="23" t="str">
        <f>DATEDIF(0,E33,"y")&amp;" Y "&amp;DATEDIF(0,E33,"ym")&amp;" M "&amp;DATEDIF(0,E33,"md")&amp;" D "</f>
        <v xml:space="preserve">1 Y 11 M 6 D </v>
      </c>
    </row>
    <row r="35" spans="2:6" ht="15.75" x14ac:dyDescent="0.3">
      <c r="B35" s="123" t="s">
        <v>22</v>
      </c>
      <c r="C35" s="124"/>
      <c r="D35" s="125"/>
      <c r="E35" s="22">
        <f>SUM(E10:E30)</f>
        <v>3148</v>
      </c>
    </row>
    <row r="36" spans="2:6" ht="15.75" x14ac:dyDescent="0.3">
      <c r="B36" s="123" t="s">
        <v>23</v>
      </c>
      <c r="C36" s="124"/>
      <c r="D36" s="125"/>
      <c r="E36" s="23" t="str">
        <f>DATEDIF(0,E35,"y")&amp;" Y "&amp;DATEDIF(0,E35,"ym")&amp;" M "&amp;DATEDIF(0,E35,"md")&amp;" D "</f>
        <v xml:space="preserve">8 Y 7 M 13 D </v>
      </c>
    </row>
    <row r="37" spans="2:6" ht="15.75" x14ac:dyDescent="0.3">
      <c r="B37" s="120" t="s">
        <v>26</v>
      </c>
      <c r="C37" s="120"/>
      <c r="D37" s="120"/>
      <c r="E37" s="43">
        <f>E35*2</f>
        <v>6296</v>
      </c>
    </row>
    <row r="38" spans="2:6" ht="15.75" x14ac:dyDescent="0.3">
      <c r="B38" s="120" t="s">
        <v>25</v>
      </c>
      <c r="C38" s="120"/>
      <c r="D38" s="120"/>
      <c r="E38" s="23" t="str">
        <f>DATEDIF(0,E37,"y")&amp;" Y "&amp;DATEDIF(0,E37,"ym")&amp;" M "&amp;DATEDIF(0,E37,"md")&amp;" D "</f>
        <v xml:space="preserve">17 Y 2 M 27 D </v>
      </c>
    </row>
    <row r="40" spans="2:6" x14ac:dyDescent="0.25">
      <c r="B40" s="122" t="s">
        <v>27</v>
      </c>
      <c r="C40" s="122"/>
      <c r="D40" s="117" t="s">
        <v>28</v>
      </c>
      <c r="E40" s="117" t="s">
        <v>36</v>
      </c>
      <c r="F40" s="116" t="s">
        <v>2</v>
      </c>
    </row>
    <row r="41" spans="2:6" x14ac:dyDescent="0.25">
      <c r="B41" s="51" t="s">
        <v>6</v>
      </c>
      <c r="C41" s="51" t="s">
        <v>7</v>
      </c>
      <c r="D41" s="118"/>
      <c r="E41" s="118"/>
      <c r="F41" s="116"/>
    </row>
    <row r="42" spans="2:6" x14ac:dyDescent="0.25">
      <c r="B42" s="50">
        <v>38686</v>
      </c>
      <c r="C42" s="50">
        <v>38864</v>
      </c>
      <c r="D42" s="137" t="s">
        <v>145</v>
      </c>
      <c r="E42" s="55" t="s">
        <v>142</v>
      </c>
      <c r="F42" s="16">
        <f t="shared" ref="F42:F50" si="1">(C42-B42)+1</f>
        <v>179</v>
      </c>
    </row>
    <row r="43" spans="2:6" x14ac:dyDescent="0.25">
      <c r="B43" s="50">
        <v>38889</v>
      </c>
      <c r="C43" s="5">
        <v>39355</v>
      </c>
      <c r="D43" s="138"/>
      <c r="E43" s="55" t="s">
        <v>142</v>
      </c>
      <c r="F43" s="16">
        <f t="shared" si="1"/>
        <v>467</v>
      </c>
    </row>
    <row r="44" spans="2:6" x14ac:dyDescent="0.25">
      <c r="B44" s="50">
        <v>39393</v>
      </c>
      <c r="C44" s="50">
        <v>39758</v>
      </c>
      <c r="D44" s="138"/>
      <c r="E44" s="55" t="s">
        <v>142</v>
      </c>
      <c r="F44" s="16">
        <f t="shared" si="1"/>
        <v>366</v>
      </c>
    </row>
    <row r="45" spans="2:6" x14ac:dyDescent="0.25">
      <c r="B45" s="50">
        <v>39763</v>
      </c>
      <c r="C45" s="50">
        <v>40127</v>
      </c>
      <c r="D45" s="138"/>
      <c r="E45" s="55" t="s">
        <v>142</v>
      </c>
      <c r="F45" s="16">
        <f t="shared" si="1"/>
        <v>365</v>
      </c>
    </row>
    <row r="46" spans="2:6" x14ac:dyDescent="0.25">
      <c r="B46" s="50">
        <v>40129</v>
      </c>
      <c r="C46" s="50">
        <v>40255</v>
      </c>
      <c r="D46" s="138"/>
      <c r="E46" s="55" t="s">
        <v>142</v>
      </c>
      <c r="F46" s="16">
        <f t="shared" si="1"/>
        <v>127</v>
      </c>
    </row>
    <row r="47" spans="2:6" x14ac:dyDescent="0.25">
      <c r="B47" s="50">
        <v>40256</v>
      </c>
      <c r="C47" s="50">
        <v>40493</v>
      </c>
      <c r="D47" s="138"/>
      <c r="E47" s="55" t="s">
        <v>142</v>
      </c>
      <c r="F47" s="16">
        <f t="shared" si="1"/>
        <v>238</v>
      </c>
    </row>
    <row r="48" spans="2:6" x14ac:dyDescent="0.25">
      <c r="B48" s="50">
        <v>40497</v>
      </c>
      <c r="C48" s="50">
        <v>40861</v>
      </c>
      <c r="D48" s="138"/>
      <c r="E48" s="55" t="s">
        <v>142</v>
      </c>
      <c r="F48" s="16">
        <f t="shared" si="1"/>
        <v>365</v>
      </c>
    </row>
    <row r="49" spans="2:6" x14ac:dyDescent="0.25">
      <c r="B49" s="50">
        <v>40910</v>
      </c>
      <c r="C49" s="50">
        <v>41071</v>
      </c>
      <c r="D49" s="139"/>
      <c r="E49" s="55" t="s">
        <v>142</v>
      </c>
      <c r="F49" s="16">
        <f t="shared" si="1"/>
        <v>162</v>
      </c>
    </row>
    <row r="50" spans="2:6" x14ac:dyDescent="0.25">
      <c r="B50" s="50">
        <v>41228</v>
      </c>
      <c r="C50" s="50">
        <v>42290</v>
      </c>
      <c r="D50" s="52" t="s">
        <v>143</v>
      </c>
      <c r="E50" s="52" t="s">
        <v>37</v>
      </c>
      <c r="F50" s="16">
        <f t="shared" si="1"/>
        <v>1063</v>
      </c>
    </row>
    <row r="51" spans="2:6" ht="15.75" x14ac:dyDescent="0.3">
      <c r="B51" s="120" t="s">
        <v>32</v>
      </c>
      <c r="C51" s="120"/>
      <c r="D51" s="120"/>
      <c r="E51" s="120"/>
      <c r="F51" s="24">
        <f>SUM(F42:F50)</f>
        <v>3332</v>
      </c>
    </row>
    <row r="52" spans="2:6" ht="15.75" x14ac:dyDescent="0.3">
      <c r="B52" s="120" t="s">
        <v>33</v>
      </c>
      <c r="C52" s="120"/>
      <c r="D52" s="120"/>
      <c r="E52" s="120"/>
      <c r="F52" s="23" t="str">
        <f>DATEDIF(0,F51,"y")&amp;" Y "&amp;DATEDIF(0,F51,"ym")&amp;" M "&amp;DATEDIF(0,F51,"md")&amp;" D "</f>
        <v xml:space="preserve">9 Y 1 M 13 D </v>
      </c>
    </row>
    <row r="54" spans="2:6" x14ac:dyDescent="0.25">
      <c r="B54" s="45" t="s">
        <v>55</v>
      </c>
    </row>
    <row r="55" spans="2:6" x14ac:dyDescent="0.25">
      <c r="B55" s="104" t="s">
        <v>141</v>
      </c>
      <c r="C55" s="104"/>
      <c r="D55" s="104"/>
      <c r="E55" s="104"/>
      <c r="F55" s="104"/>
    </row>
    <row r="56" spans="2:6" x14ac:dyDescent="0.25">
      <c r="B56" s="104" t="s">
        <v>144</v>
      </c>
      <c r="C56" s="104"/>
      <c r="D56" s="104"/>
      <c r="E56" s="104"/>
      <c r="F56" s="104"/>
    </row>
    <row r="58" spans="2:6" x14ac:dyDescent="0.25">
      <c r="B58" s="119" t="s">
        <v>34</v>
      </c>
      <c r="C58" s="119"/>
      <c r="D58" s="119"/>
      <c r="E58" s="119"/>
      <c r="F58" s="24">
        <f>E37+F51</f>
        <v>9628</v>
      </c>
    </row>
    <row r="59" spans="2:6" ht="15.75" x14ac:dyDescent="0.3">
      <c r="B59" s="119" t="s">
        <v>35</v>
      </c>
      <c r="C59" s="119"/>
      <c r="D59" s="119"/>
      <c r="E59" s="119"/>
      <c r="F59" s="23" t="str">
        <f>DATEDIF(0,F58,"y")&amp;" Y "&amp;DATEDIF(0,F58,"ym")&amp;" M "&amp;DATEDIF(0,F58,"md")&amp;" D "</f>
        <v xml:space="preserve">26 Y 4 M 11 D </v>
      </c>
    </row>
  </sheetData>
  <mergeCells count="21">
    <mergeCell ref="C2:D2"/>
    <mergeCell ref="B31:D31"/>
    <mergeCell ref="B32:D32"/>
    <mergeCell ref="B35:D35"/>
    <mergeCell ref="C3:D3"/>
    <mergeCell ref="C4:D4"/>
    <mergeCell ref="B8:C8"/>
    <mergeCell ref="D8:D9"/>
    <mergeCell ref="E8:E9"/>
    <mergeCell ref="F40:F41"/>
    <mergeCell ref="B51:E51"/>
    <mergeCell ref="B37:D37"/>
    <mergeCell ref="B38:D38"/>
    <mergeCell ref="B36:D36"/>
    <mergeCell ref="B52:E52"/>
    <mergeCell ref="B58:E58"/>
    <mergeCell ref="B59:E59"/>
    <mergeCell ref="B40:C40"/>
    <mergeCell ref="D40:D41"/>
    <mergeCell ref="E40:E41"/>
    <mergeCell ref="D42:D49"/>
  </mergeCells>
  <printOptions horizontalCentered="1"/>
  <pageMargins left="0.94488188976377963" right="0.70866141732283472" top="0.62992125984251968" bottom="0.59055118110236227" header="0.31496062992125984" footer="0.31496062992125984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7"/>
  <sheetViews>
    <sheetView workbookViewId="0">
      <selection activeCell="B2" sqref="B2:F47"/>
    </sheetView>
  </sheetViews>
  <sheetFormatPr defaultRowHeight="15" x14ac:dyDescent="0.25"/>
  <cols>
    <col min="2" max="2" width="17.7109375" customWidth="1"/>
    <col min="3" max="3" width="17.140625" customWidth="1"/>
    <col min="4" max="4" width="18.140625" customWidth="1"/>
    <col min="5" max="5" width="14.28515625" bestFit="1" customWidth="1"/>
    <col min="6" max="6" width="15.5703125" customWidth="1"/>
  </cols>
  <sheetData>
    <row r="2" spans="2:5" x14ac:dyDescent="0.25">
      <c r="B2" s="32" t="s">
        <v>24</v>
      </c>
      <c r="C2" s="126">
        <v>17</v>
      </c>
      <c r="D2" s="126"/>
    </row>
    <row r="3" spans="2:5" x14ac:dyDescent="0.25">
      <c r="B3" s="4" t="s">
        <v>1</v>
      </c>
      <c r="C3" s="126" t="s">
        <v>147</v>
      </c>
      <c r="D3" s="126"/>
    </row>
    <row r="4" spans="2:5" x14ac:dyDescent="0.25">
      <c r="B4" s="4" t="s">
        <v>0</v>
      </c>
      <c r="C4" s="126" t="s">
        <v>146</v>
      </c>
      <c r="D4" s="126"/>
    </row>
    <row r="5" spans="2:5" x14ac:dyDescent="0.25">
      <c r="B5" s="69"/>
      <c r="C5" s="41"/>
      <c r="D5" s="41"/>
    </row>
    <row r="6" spans="2:5" x14ac:dyDescent="0.25">
      <c r="B6" s="69" t="s">
        <v>70</v>
      </c>
      <c r="C6" s="41"/>
      <c r="D6" s="41"/>
    </row>
    <row r="8" spans="2:5" x14ac:dyDescent="0.25">
      <c r="B8" s="122" t="s">
        <v>5</v>
      </c>
      <c r="C8" s="122"/>
      <c r="D8" s="117" t="s">
        <v>8</v>
      </c>
      <c r="E8" s="116" t="s">
        <v>2</v>
      </c>
    </row>
    <row r="9" spans="2:5" x14ac:dyDescent="0.25">
      <c r="B9" s="14" t="s">
        <v>6</v>
      </c>
      <c r="C9" s="14" t="s">
        <v>7</v>
      </c>
      <c r="D9" s="118"/>
      <c r="E9" s="116"/>
    </row>
    <row r="10" spans="2:5" x14ac:dyDescent="0.25">
      <c r="B10" s="50">
        <v>34817</v>
      </c>
      <c r="C10" s="50">
        <v>35025</v>
      </c>
      <c r="D10" s="49" t="s">
        <v>17</v>
      </c>
      <c r="E10" s="53">
        <f>(C10-B10)+1</f>
        <v>209</v>
      </c>
    </row>
    <row r="11" spans="2:5" x14ac:dyDescent="0.25">
      <c r="B11" s="5">
        <v>35167</v>
      </c>
      <c r="C11" s="5">
        <v>35195</v>
      </c>
      <c r="D11" s="15" t="s">
        <v>16</v>
      </c>
      <c r="E11" s="16">
        <f t="shared" ref="E11:E21" si="0">(C11-B11)+1</f>
        <v>29</v>
      </c>
    </row>
    <row r="12" spans="2:5" x14ac:dyDescent="0.25">
      <c r="B12" s="5">
        <v>35196</v>
      </c>
      <c r="C12" s="5">
        <v>35494</v>
      </c>
      <c r="D12" s="15" t="s">
        <v>15</v>
      </c>
      <c r="E12" s="16">
        <f t="shared" si="0"/>
        <v>299</v>
      </c>
    </row>
    <row r="13" spans="2:5" x14ac:dyDescent="0.25">
      <c r="B13" s="5">
        <v>35495</v>
      </c>
      <c r="C13" s="5">
        <v>35671</v>
      </c>
      <c r="D13" s="15" t="s">
        <v>148</v>
      </c>
      <c r="E13" s="16">
        <f t="shared" si="0"/>
        <v>177</v>
      </c>
    </row>
    <row r="14" spans="2:5" x14ac:dyDescent="0.25">
      <c r="B14" s="5">
        <v>35989</v>
      </c>
      <c r="C14" s="5">
        <v>36105</v>
      </c>
      <c r="D14" s="15" t="s">
        <v>15</v>
      </c>
      <c r="E14" s="16">
        <f t="shared" si="0"/>
        <v>117</v>
      </c>
    </row>
    <row r="15" spans="2:5" x14ac:dyDescent="0.25">
      <c r="B15" s="5">
        <v>36106</v>
      </c>
      <c r="C15" s="5">
        <v>36204</v>
      </c>
      <c r="D15" s="102" t="s">
        <v>15</v>
      </c>
      <c r="E15" s="16">
        <f t="shared" si="0"/>
        <v>99</v>
      </c>
    </row>
    <row r="16" spans="2:5" x14ac:dyDescent="0.25">
      <c r="B16" s="5">
        <v>36295</v>
      </c>
      <c r="C16" s="5">
        <v>36309</v>
      </c>
      <c r="D16" s="15" t="s">
        <v>14</v>
      </c>
      <c r="E16" s="16">
        <f t="shared" si="0"/>
        <v>15</v>
      </c>
    </row>
    <row r="17" spans="2:6" x14ac:dyDescent="0.25">
      <c r="B17" s="5">
        <v>36310</v>
      </c>
      <c r="C17" s="5">
        <v>36659</v>
      </c>
      <c r="D17" s="102" t="s">
        <v>14</v>
      </c>
      <c r="E17" s="16">
        <f t="shared" si="0"/>
        <v>350</v>
      </c>
    </row>
    <row r="18" spans="2:6" x14ac:dyDescent="0.25">
      <c r="B18" s="5">
        <v>36883</v>
      </c>
      <c r="C18" s="5">
        <v>36886</v>
      </c>
      <c r="D18" s="102" t="s">
        <v>14</v>
      </c>
      <c r="E18" s="16">
        <f t="shared" si="0"/>
        <v>4</v>
      </c>
    </row>
    <row r="19" spans="2:6" x14ac:dyDescent="0.25">
      <c r="B19" s="5">
        <v>36886</v>
      </c>
      <c r="C19" s="5">
        <v>37240</v>
      </c>
      <c r="D19" s="102" t="s">
        <v>14</v>
      </c>
      <c r="E19" s="16">
        <f t="shared" si="0"/>
        <v>355</v>
      </c>
    </row>
    <row r="20" spans="2:6" x14ac:dyDescent="0.25">
      <c r="B20" s="5">
        <v>37241</v>
      </c>
      <c r="C20" s="5">
        <v>37326</v>
      </c>
      <c r="D20" s="102" t="s">
        <v>14</v>
      </c>
      <c r="E20" s="16">
        <f t="shared" si="0"/>
        <v>86</v>
      </c>
    </row>
    <row r="21" spans="2:6" x14ac:dyDescent="0.25">
      <c r="B21" s="5">
        <v>37768</v>
      </c>
      <c r="C21" s="5">
        <v>38146</v>
      </c>
      <c r="D21" s="15" t="s">
        <v>13</v>
      </c>
      <c r="E21" s="16">
        <f t="shared" si="0"/>
        <v>379</v>
      </c>
    </row>
    <row r="22" spans="2:6" ht="15.75" x14ac:dyDescent="0.3">
      <c r="B22" s="123" t="s">
        <v>20</v>
      </c>
      <c r="C22" s="124"/>
      <c r="D22" s="125"/>
      <c r="E22" s="22">
        <f>SUM(E16:E21)</f>
        <v>1189</v>
      </c>
    </row>
    <row r="23" spans="2:6" ht="15.75" x14ac:dyDescent="0.3">
      <c r="B23" s="123" t="s">
        <v>21</v>
      </c>
      <c r="C23" s="124"/>
      <c r="D23" s="125"/>
      <c r="E23" s="23" t="str">
        <f>DATEDIF(0,E22,"y")&amp;" Y "&amp;DATEDIF(0,E22,"ym")&amp;" M "&amp;DATEDIF(0,E22,"md")&amp;" D "</f>
        <v xml:space="preserve">3 Y 3 M 3 D </v>
      </c>
    </row>
    <row r="24" spans="2:6" ht="15.75" x14ac:dyDescent="0.3">
      <c r="B24" s="99" t="s">
        <v>59</v>
      </c>
      <c r="C24" s="100"/>
      <c r="D24" s="101"/>
      <c r="E24" s="22">
        <f>SUM(E10:E15)</f>
        <v>930</v>
      </c>
    </row>
    <row r="25" spans="2:6" ht="15.75" x14ac:dyDescent="0.3">
      <c r="B25" s="99" t="s">
        <v>60</v>
      </c>
      <c r="C25" s="100"/>
      <c r="D25" s="101"/>
      <c r="E25" s="23" t="str">
        <f>DATEDIF(0,E24,"y")&amp;" Y "&amp;DATEDIF(0,E24,"ym")&amp;" M "&amp;DATEDIF(0,E24,"md")&amp;" D "</f>
        <v xml:space="preserve">2 Y 6 M 18 D </v>
      </c>
    </row>
    <row r="26" spans="2:6" ht="15.75" x14ac:dyDescent="0.3">
      <c r="B26" s="123" t="s">
        <v>22</v>
      </c>
      <c r="C26" s="124"/>
      <c r="D26" s="125"/>
      <c r="E26" s="22">
        <f>SUM(E10:E21)</f>
        <v>2119</v>
      </c>
    </row>
    <row r="27" spans="2:6" ht="15.75" x14ac:dyDescent="0.3">
      <c r="B27" s="123" t="s">
        <v>23</v>
      </c>
      <c r="C27" s="124"/>
      <c r="D27" s="125"/>
      <c r="E27" s="23" t="str">
        <f>DATEDIF(0,E26,"y")&amp;" Y "&amp;DATEDIF(0,E26,"ym")&amp;" M "&amp;DATEDIF(0,E26,"md")&amp;" D "</f>
        <v xml:space="preserve">5 Y 9 M 19 D </v>
      </c>
    </row>
    <row r="28" spans="2:6" ht="15.75" x14ac:dyDescent="0.3">
      <c r="B28" s="120" t="s">
        <v>26</v>
      </c>
      <c r="C28" s="120"/>
      <c r="D28" s="120"/>
      <c r="E28" s="43">
        <f>E26*2</f>
        <v>4238</v>
      </c>
    </row>
    <row r="29" spans="2:6" ht="15.75" x14ac:dyDescent="0.3">
      <c r="B29" s="120" t="s">
        <v>25</v>
      </c>
      <c r="C29" s="120"/>
      <c r="D29" s="120"/>
      <c r="E29" s="23" t="str">
        <f>DATEDIF(0,E28,"y")&amp;" Y "&amp;DATEDIF(0,E28,"ym")&amp;" M "&amp;DATEDIF(0,E28,"md")&amp;" D "</f>
        <v xml:space="preserve">11 Y 7 M 8 D </v>
      </c>
    </row>
    <row r="30" spans="2:6" ht="9" customHeight="1" x14ac:dyDescent="0.25"/>
    <row r="31" spans="2:6" x14ac:dyDescent="0.25">
      <c r="E31" s="2"/>
    </row>
    <row r="32" spans="2:6" x14ac:dyDescent="0.25">
      <c r="B32" s="122" t="s">
        <v>27</v>
      </c>
      <c r="C32" s="122"/>
      <c r="D32" s="117" t="s">
        <v>28</v>
      </c>
      <c r="E32" s="117" t="s">
        <v>36</v>
      </c>
      <c r="F32" s="116" t="s">
        <v>2</v>
      </c>
    </row>
    <row r="33" spans="2:6" x14ac:dyDescent="0.25">
      <c r="B33" s="51" t="s">
        <v>6</v>
      </c>
      <c r="C33" s="51" t="s">
        <v>7</v>
      </c>
      <c r="D33" s="118"/>
      <c r="E33" s="118"/>
      <c r="F33" s="116"/>
    </row>
    <row r="34" spans="2:6" x14ac:dyDescent="0.25">
      <c r="B34" s="50">
        <v>38474</v>
      </c>
      <c r="C34" s="5">
        <v>40483</v>
      </c>
      <c r="D34" s="55" t="s">
        <v>68</v>
      </c>
      <c r="E34" s="55" t="s">
        <v>149</v>
      </c>
      <c r="F34" s="16">
        <f>(C34-B34)+1</f>
        <v>2010</v>
      </c>
    </row>
    <row r="35" spans="2:6" ht="30" x14ac:dyDescent="0.25">
      <c r="B35" s="50">
        <v>40483</v>
      </c>
      <c r="C35" s="50">
        <v>40836</v>
      </c>
      <c r="D35" s="55" t="s">
        <v>150</v>
      </c>
      <c r="E35" s="55" t="s">
        <v>142</v>
      </c>
      <c r="F35" s="16">
        <f>(C35-B35)+1</f>
        <v>354</v>
      </c>
    </row>
    <row r="36" spans="2:6" ht="30" x14ac:dyDescent="0.25">
      <c r="B36" s="50">
        <v>40840</v>
      </c>
      <c r="C36" s="50">
        <v>41205</v>
      </c>
      <c r="D36" s="55" t="s">
        <v>150</v>
      </c>
      <c r="E36" s="55" t="s">
        <v>142</v>
      </c>
      <c r="F36" s="16">
        <f>(C36-B36)+1</f>
        <v>366</v>
      </c>
    </row>
    <row r="37" spans="2:6" ht="30" x14ac:dyDescent="0.25">
      <c r="B37" s="50">
        <v>41218</v>
      </c>
      <c r="C37" s="50">
        <v>41379</v>
      </c>
      <c r="D37" s="55" t="s">
        <v>150</v>
      </c>
      <c r="E37" s="55" t="s">
        <v>142</v>
      </c>
      <c r="F37" s="16">
        <f>(C37-B37)+1</f>
        <v>162</v>
      </c>
    </row>
    <row r="38" spans="2:6" x14ac:dyDescent="0.25">
      <c r="B38" s="50">
        <v>41390</v>
      </c>
      <c r="C38" s="50">
        <v>43336</v>
      </c>
      <c r="D38" s="55" t="s">
        <v>151</v>
      </c>
      <c r="E38" s="55" t="s">
        <v>142</v>
      </c>
      <c r="F38" s="16">
        <f>(C38-B38)+1</f>
        <v>1947</v>
      </c>
    </row>
    <row r="39" spans="2:6" x14ac:dyDescent="0.25">
      <c r="B39" s="50"/>
      <c r="C39" s="50"/>
      <c r="D39" s="52"/>
      <c r="E39" s="52"/>
      <c r="F39" s="16"/>
    </row>
    <row r="40" spans="2:6" ht="15.75" x14ac:dyDescent="0.3">
      <c r="B40" s="120" t="s">
        <v>32</v>
      </c>
      <c r="C40" s="120"/>
      <c r="D40" s="120"/>
      <c r="E40" s="120"/>
      <c r="F40" s="24">
        <f>SUM(F34:F39)</f>
        <v>4839</v>
      </c>
    </row>
    <row r="41" spans="2:6" ht="15.75" x14ac:dyDescent="0.3">
      <c r="B41" s="120" t="s">
        <v>33</v>
      </c>
      <c r="C41" s="120"/>
      <c r="D41" s="120"/>
      <c r="E41" s="120"/>
      <c r="F41" s="23" t="str">
        <f>DATEDIF(0,F40,"y")&amp;" Y "&amp;DATEDIF(0,F40,"ym")&amp;" M "&amp;DATEDIF(0,F40,"md")&amp;" D "</f>
        <v xml:space="preserve">13 Y 2 M 31 D </v>
      </c>
    </row>
    <row r="43" spans="2:6" x14ac:dyDescent="0.25">
      <c r="B43" s="45" t="s">
        <v>55</v>
      </c>
    </row>
    <row r="44" spans="2:6" x14ac:dyDescent="0.25">
      <c r="B44" s="104" t="s">
        <v>152</v>
      </c>
      <c r="C44" s="104"/>
      <c r="D44" s="104"/>
      <c r="E44" s="104"/>
      <c r="F44" s="104"/>
    </row>
    <row r="46" spans="2:6" x14ac:dyDescent="0.25">
      <c r="B46" s="119" t="s">
        <v>34</v>
      </c>
      <c r="C46" s="119"/>
      <c r="D46" s="119"/>
      <c r="E46" s="119"/>
      <c r="F46" s="24">
        <f>E28+F40</f>
        <v>9077</v>
      </c>
    </row>
    <row r="47" spans="2:6" ht="15.75" x14ac:dyDescent="0.3">
      <c r="B47" s="119" t="s">
        <v>35</v>
      </c>
      <c r="C47" s="119"/>
      <c r="D47" s="119"/>
      <c r="E47" s="119"/>
      <c r="F47" s="23" t="str">
        <f>DATEDIF(0,F46,"y")&amp;" Y "&amp;DATEDIF(0,F46,"ym")&amp;" M "&amp;DATEDIF(0,F46,"md")&amp;" D "</f>
        <v xml:space="preserve">24 Y 10 M 6 D </v>
      </c>
    </row>
  </sheetData>
  <mergeCells count="20">
    <mergeCell ref="C2:D2"/>
    <mergeCell ref="B22:D22"/>
    <mergeCell ref="B23:D23"/>
    <mergeCell ref="B26:D26"/>
    <mergeCell ref="C3:D3"/>
    <mergeCell ref="C4:D4"/>
    <mergeCell ref="B8:C8"/>
    <mergeCell ref="D8:D9"/>
    <mergeCell ref="E8:E9"/>
    <mergeCell ref="F32:F33"/>
    <mergeCell ref="B40:E40"/>
    <mergeCell ref="B28:D28"/>
    <mergeCell ref="B29:D29"/>
    <mergeCell ref="B27:D27"/>
    <mergeCell ref="B41:E41"/>
    <mergeCell ref="B46:E46"/>
    <mergeCell ref="B47:E47"/>
    <mergeCell ref="B32:C32"/>
    <mergeCell ref="D32:D33"/>
    <mergeCell ref="E32:E33"/>
  </mergeCells>
  <printOptions horizontalCentered="1"/>
  <pageMargins left="0.51181102362204722" right="0.55118110236220474" top="0.82677165354330717" bottom="0.51181102362204722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8"/>
  <sheetViews>
    <sheetView topLeftCell="A40" workbookViewId="0">
      <selection activeCell="E35" sqref="E35:E41"/>
    </sheetView>
  </sheetViews>
  <sheetFormatPr defaultRowHeight="15" x14ac:dyDescent="0.25"/>
  <cols>
    <col min="1" max="1" width="6" customWidth="1"/>
    <col min="2" max="2" width="17" customWidth="1"/>
    <col min="3" max="3" width="20.42578125" customWidth="1"/>
    <col min="4" max="4" width="17.85546875" customWidth="1"/>
    <col min="5" max="5" width="24.28515625" bestFit="1" customWidth="1"/>
    <col min="6" max="6" width="15.85546875" customWidth="1"/>
    <col min="7" max="8" width="10.42578125" bestFit="1" customWidth="1"/>
    <col min="11" max="11" width="10.42578125" bestFit="1" customWidth="1"/>
  </cols>
  <sheetData>
    <row r="3" spans="2:10" x14ac:dyDescent="0.25">
      <c r="B3" s="4" t="s">
        <v>24</v>
      </c>
      <c r="C3" s="39">
        <v>1</v>
      </c>
    </row>
    <row r="4" spans="2:10" x14ac:dyDescent="0.25">
      <c r="B4" s="4" t="s">
        <v>1</v>
      </c>
      <c r="C4" s="1" t="s">
        <v>64</v>
      </c>
    </row>
    <row r="5" spans="2:10" x14ac:dyDescent="0.25">
      <c r="B5" s="4" t="s">
        <v>0</v>
      </c>
      <c r="C5" s="1" t="s">
        <v>54</v>
      </c>
    </row>
    <row r="6" spans="2:10" x14ac:dyDescent="0.25">
      <c r="B6" s="69"/>
      <c r="C6" s="35"/>
    </row>
    <row r="7" spans="2:10" x14ac:dyDescent="0.25">
      <c r="B7" s="69" t="s">
        <v>56</v>
      </c>
      <c r="C7" s="35" t="s">
        <v>57</v>
      </c>
    </row>
    <row r="8" spans="2:10" x14ac:dyDescent="0.25">
      <c r="B8" s="69"/>
      <c r="C8" s="35"/>
    </row>
    <row r="10" spans="2:10" x14ac:dyDescent="0.25">
      <c r="B10" s="122" t="s">
        <v>5</v>
      </c>
      <c r="C10" s="122"/>
      <c r="D10" s="117" t="s">
        <v>8</v>
      </c>
      <c r="E10" s="116" t="s">
        <v>2</v>
      </c>
    </row>
    <row r="11" spans="2:10" x14ac:dyDescent="0.25">
      <c r="B11" s="7" t="s">
        <v>6</v>
      </c>
      <c r="C11" s="7" t="s">
        <v>7</v>
      </c>
      <c r="D11" s="118"/>
      <c r="E11" s="116"/>
    </row>
    <row r="12" spans="2:10" x14ac:dyDescent="0.25">
      <c r="B12" s="5">
        <v>43753</v>
      </c>
      <c r="C12" s="5">
        <v>43774</v>
      </c>
      <c r="D12" s="5" t="s">
        <v>10</v>
      </c>
      <c r="E12" s="16">
        <f>(C12-B12)+1</f>
        <v>22</v>
      </c>
      <c r="G12" s="17"/>
      <c r="H12" s="17"/>
      <c r="I12" s="17"/>
      <c r="J12" s="70"/>
    </row>
    <row r="13" spans="2:10" x14ac:dyDescent="0.25">
      <c r="B13" s="5">
        <v>43608</v>
      </c>
      <c r="C13" s="5">
        <v>43636</v>
      </c>
      <c r="D13" s="5" t="s">
        <v>10</v>
      </c>
      <c r="E13" s="16">
        <f t="shared" ref="E13:E41" si="0">(C13-B13)+1</f>
        <v>29</v>
      </c>
      <c r="G13" s="17"/>
      <c r="H13" s="17"/>
      <c r="I13" s="17"/>
      <c r="J13" s="70"/>
    </row>
    <row r="14" spans="2:10" x14ac:dyDescent="0.25">
      <c r="B14" s="5">
        <v>43222</v>
      </c>
      <c r="C14" s="5">
        <v>43321</v>
      </c>
      <c r="D14" s="5" t="s">
        <v>10</v>
      </c>
      <c r="E14" s="16">
        <f t="shared" si="0"/>
        <v>100</v>
      </c>
      <c r="G14" s="17"/>
      <c r="H14" s="17"/>
      <c r="I14" s="17"/>
      <c r="J14" s="70"/>
    </row>
    <row r="15" spans="2:10" x14ac:dyDescent="0.25">
      <c r="B15" s="5">
        <v>42923</v>
      </c>
      <c r="C15" s="5">
        <v>42976</v>
      </c>
      <c r="D15" s="5" t="s">
        <v>10</v>
      </c>
      <c r="E15" s="16">
        <f t="shared" si="0"/>
        <v>54</v>
      </c>
      <c r="G15" s="17"/>
      <c r="H15" s="17"/>
      <c r="I15" s="17"/>
      <c r="J15" s="70"/>
    </row>
    <row r="16" spans="2:10" x14ac:dyDescent="0.25">
      <c r="B16" s="5">
        <v>42667</v>
      </c>
      <c r="C16" s="5">
        <v>42748</v>
      </c>
      <c r="D16" s="5" t="s">
        <v>10</v>
      </c>
      <c r="E16" s="16">
        <f t="shared" si="0"/>
        <v>82</v>
      </c>
      <c r="G16" s="17"/>
      <c r="H16" s="17"/>
      <c r="I16" s="17"/>
      <c r="J16" s="70"/>
    </row>
    <row r="17" spans="2:11" x14ac:dyDescent="0.25">
      <c r="B17" s="5">
        <v>42567</v>
      </c>
      <c r="C17" s="5">
        <v>42627</v>
      </c>
      <c r="D17" s="5" t="s">
        <v>10</v>
      </c>
      <c r="E17" s="16">
        <f t="shared" si="0"/>
        <v>61</v>
      </c>
      <c r="G17" s="17"/>
      <c r="H17" s="17"/>
      <c r="I17" s="17"/>
      <c r="J17" s="70"/>
    </row>
    <row r="18" spans="2:11" x14ac:dyDescent="0.25">
      <c r="B18" s="5">
        <v>42219</v>
      </c>
      <c r="C18" s="5">
        <v>42351</v>
      </c>
      <c r="D18" s="5" t="s">
        <v>10</v>
      </c>
      <c r="E18" s="16">
        <f t="shared" si="0"/>
        <v>133</v>
      </c>
      <c r="G18" s="17"/>
      <c r="H18" s="17"/>
      <c r="I18" s="17"/>
      <c r="J18" s="70"/>
    </row>
    <row r="19" spans="2:11" x14ac:dyDescent="0.25">
      <c r="B19" s="5">
        <v>41882</v>
      </c>
      <c r="C19" s="5">
        <v>41998</v>
      </c>
      <c r="D19" s="5" t="s">
        <v>10</v>
      </c>
      <c r="E19" s="16">
        <f t="shared" si="0"/>
        <v>117</v>
      </c>
      <c r="G19" s="17"/>
      <c r="H19" s="17"/>
      <c r="I19" s="17"/>
      <c r="J19" s="70"/>
    </row>
    <row r="20" spans="2:11" x14ac:dyDescent="0.25">
      <c r="B20" s="5">
        <v>41763</v>
      </c>
      <c r="C20" s="5">
        <v>41844</v>
      </c>
      <c r="D20" s="5" t="s">
        <v>10</v>
      </c>
      <c r="E20" s="16">
        <f t="shared" si="0"/>
        <v>82</v>
      </c>
      <c r="G20" s="17"/>
      <c r="H20" s="17"/>
      <c r="I20" s="17"/>
      <c r="J20" s="70"/>
    </row>
    <row r="21" spans="2:11" x14ac:dyDescent="0.25">
      <c r="B21" s="5">
        <v>39494</v>
      </c>
      <c r="C21" s="5">
        <v>39603</v>
      </c>
      <c r="D21" s="5" t="s">
        <v>10</v>
      </c>
      <c r="E21" s="16">
        <f t="shared" si="0"/>
        <v>110</v>
      </c>
      <c r="G21" s="17"/>
      <c r="I21" s="17"/>
      <c r="J21" s="70"/>
      <c r="K21" s="17"/>
    </row>
    <row r="22" spans="2:11" x14ac:dyDescent="0.25">
      <c r="B22" s="5">
        <v>39212</v>
      </c>
      <c r="C22" s="5">
        <v>39333</v>
      </c>
      <c r="D22" s="5" t="s">
        <v>10</v>
      </c>
      <c r="E22" s="16">
        <f t="shared" si="0"/>
        <v>122</v>
      </c>
      <c r="G22" s="17"/>
      <c r="H22" s="17"/>
      <c r="I22" s="17"/>
      <c r="J22" s="70"/>
    </row>
    <row r="23" spans="2:11" x14ac:dyDescent="0.25">
      <c r="B23" s="5">
        <v>38927</v>
      </c>
      <c r="C23" s="5">
        <v>39082</v>
      </c>
      <c r="D23" s="5" t="s">
        <v>10</v>
      </c>
      <c r="E23" s="16">
        <f t="shared" si="0"/>
        <v>156</v>
      </c>
      <c r="G23" s="17"/>
      <c r="H23" s="17"/>
      <c r="I23" s="17"/>
      <c r="J23" s="70"/>
    </row>
    <row r="24" spans="2:11" x14ac:dyDescent="0.25">
      <c r="B24" s="5">
        <v>38681</v>
      </c>
      <c r="C24" s="5">
        <v>38853</v>
      </c>
      <c r="D24" s="5" t="s">
        <v>9</v>
      </c>
      <c r="E24" s="16">
        <f t="shared" si="0"/>
        <v>173</v>
      </c>
      <c r="G24" s="17"/>
      <c r="H24" s="17"/>
      <c r="I24" s="17"/>
      <c r="J24" s="70"/>
    </row>
    <row r="25" spans="2:11" x14ac:dyDescent="0.25">
      <c r="B25" s="5">
        <v>38552</v>
      </c>
      <c r="C25" s="5">
        <v>38617</v>
      </c>
      <c r="D25" s="11" t="s">
        <v>9</v>
      </c>
      <c r="E25" s="16">
        <f t="shared" si="0"/>
        <v>66</v>
      </c>
      <c r="G25" s="17"/>
      <c r="H25" s="17"/>
      <c r="I25" s="71"/>
      <c r="J25" s="70"/>
    </row>
    <row r="26" spans="2:11" x14ac:dyDescent="0.25">
      <c r="B26" s="5">
        <v>38295</v>
      </c>
      <c r="C26" s="5">
        <v>38469</v>
      </c>
      <c r="D26" s="67" t="s">
        <v>9</v>
      </c>
      <c r="E26" s="16">
        <f t="shared" si="0"/>
        <v>175</v>
      </c>
      <c r="G26" s="17"/>
      <c r="H26" s="17"/>
      <c r="I26" s="71"/>
      <c r="J26" s="70"/>
    </row>
    <row r="27" spans="2:11" x14ac:dyDescent="0.25">
      <c r="B27" s="5">
        <v>37999</v>
      </c>
      <c r="C27" s="5">
        <v>38158</v>
      </c>
      <c r="D27" s="67" t="s">
        <v>9</v>
      </c>
      <c r="E27" s="16">
        <f t="shared" si="0"/>
        <v>160</v>
      </c>
      <c r="G27" s="17"/>
      <c r="H27" s="17"/>
      <c r="I27" s="71"/>
      <c r="J27" s="70"/>
    </row>
    <row r="28" spans="2:11" x14ac:dyDescent="0.25">
      <c r="B28" s="5">
        <v>37623</v>
      </c>
      <c r="C28" s="5">
        <v>37788</v>
      </c>
      <c r="D28" s="67" t="s">
        <v>9</v>
      </c>
      <c r="E28" s="16">
        <f t="shared" si="0"/>
        <v>166</v>
      </c>
      <c r="G28" s="17"/>
      <c r="H28" s="17"/>
      <c r="I28" s="71"/>
      <c r="J28" s="70"/>
    </row>
    <row r="29" spans="2:11" x14ac:dyDescent="0.25">
      <c r="B29" s="5">
        <v>37248</v>
      </c>
      <c r="C29" s="5">
        <v>37436</v>
      </c>
      <c r="D29" s="67" t="s">
        <v>9</v>
      </c>
      <c r="E29" s="16">
        <f t="shared" si="0"/>
        <v>189</v>
      </c>
      <c r="G29" s="17"/>
      <c r="H29" s="17"/>
      <c r="I29" s="71"/>
      <c r="J29" s="70"/>
    </row>
    <row r="30" spans="2:11" x14ac:dyDescent="0.25">
      <c r="B30" s="5">
        <v>36882</v>
      </c>
      <c r="C30" s="5">
        <v>37066</v>
      </c>
      <c r="D30" s="67" t="s">
        <v>9</v>
      </c>
      <c r="E30" s="16">
        <f t="shared" si="0"/>
        <v>185</v>
      </c>
      <c r="G30" s="17"/>
      <c r="H30" s="17"/>
      <c r="I30" s="71"/>
      <c r="J30" s="70"/>
    </row>
    <row r="31" spans="2:11" x14ac:dyDescent="0.25">
      <c r="B31" s="5">
        <v>36655</v>
      </c>
      <c r="C31" s="5">
        <v>36882</v>
      </c>
      <c r="D31" s="67" t="s">
        <v>9</v>
      </c>
      <c r="E31" s="16">
        <f t="shared" si="0"/>
        <v>228</v>
      </c>
      <c r="G31" s="17"/>
      <c r="H31" s="17"/>
      <c r="I31" s="71"/>
      <c r="J31" s="70"/>
    </row>
    <row r="32" spans="2:11" x14ac:dyDescent="0.25">
      <c r="B32" s="5">
        <v>36152</v>
      </c>
      <c r="C32" s="5">
        <v>36155</v>
      </c>
      <c r="D32" s="67" t="s">
        <v>9</v>
      </c>
      <c r="E32" s="16">
        <f t="shared" si="0"/>
        <v>4</v>
      </c>
      <c r="G32" s="17"/>
      <c r="H32" s="17"/>
      <c r="I32" s="71"/>
      <c r="J32" s="70"/>
    </row>
    <row r="33" spans="2:10" x14ac:dyDescent="0.25">
      <c r="B33" s="5">
        <v>36004</v>
      </c>
      <c r="C33" s="5">
        <v>36151</v>
      </c>
      <c r="D33" s="67" t="s">
        <v>9</v>
      </c>
      <c r="E33" s="16">
        <f t="shared" si="0"/>
        <v>148</v>
      </c>
      <c r="G33" s="17"/>
      <c r="H33" s="17"/>
      <c r="I33" s="71"/>
      <c r="J33" s="70"/>
    </row>
    <row r="34" spans="2:10" x14ac:dyDescent="0.25">
      <c r="B34" s="5">
        <v>35948</v>
      </c>
      <c r="C34" s="5">
        <v>36003</v>
      </c>
      <c r="D34" s="67" t="s">
        <v>9</v>
      </c>
      <c r="E34" s="16">
        <f t="shared" si="0"/>
        <v>56</v>
      </c>
      <c r="G34" s="17"/>
      <c r="H34" s="17"/>
      <c r="I34" s="71"/>
      <c r="J34" s="70"/>
    </row>
    <row r="35" spans="2:10" x14ac:dyDescent="0.25">
      <c r="B35" s="5">
        <v>36158</v>
      </c>
      <c r="C35" s="5">
        <v>36205</v>
      </c>
      <c r="D35" s="67" t="s">
        <v>11</v>
      </c>
      <c r="E35" s="16">
        <f>(C35-B35)+1</f>
        <v>48</v>
      </c>
      <c r="G35" s="17"/>
      <c r="H35" s="17"/>
      <c r="I35" s="71"/>
      <c r="J35" s="70"/>
    </row>
    <row r="36" spans="2:10" x14ac:dyDescent="0.25">
      <c r="B36" s="5">
        <v>35893</v>
      </c>
      <c r="C36" s="5">
        <v>35931</v>
      </c>
      <c r="D36" s="67" t="s">
        <v>11</v>
      </c>
      <c r="E36" s="16">
        <f t="shared" si="0"/>
        <v>39</v>
      </c>
      <c r="G36" s="17"/>
      <c r="H36" s="17"/>
      <c r="I36" s="71"/>
      <c r="J36" s="70"/>
    </row>
    <row r="37" spans="2:10" x14ac:dyDescent="0.25">
      <c r="B37" s="5">
        <v>35852</v>
      </c>
      <c r="C37" s="5">
        <v>35892</v>
      </c>
      <c r="D37" s="67" t="s">
        <v>11</v>
      </c>
      <c r="E37" s="16">
        <f t="shared" si="0"/>
        <v>41</v>
      </c>
      <c r="G37" s="17"/>
      <c r="H37" s="17"/>
      <c r="I37" s="71"/>
      <c r="J37" s="70"/>
    </row>
    <row r="38" spans="2:10" x14ac:dyDescent="0.25">
      <c r="B38" s="5">
        <v>35780</v>
      </c>
      <c r="C38" s="5">
        <v>35851</v>
      </c>
      <c r="D38" s="67" t="s">
        <v>11</v>
      </c>
      <c r="E38" s="16">
        <f t="shared" si="0"/>
        <v>72</v>
      </c>
      <c r="G38" s="17"/>
      <c r="H38" s="17"/>
      <c r="I38" s="71"/>
      <c r="J38" s="70"/>
    </row>
    <row r="39" spans="2:10" x14ac:dyDescent="0.25">
      <c r="B39" s="5">
        <v>35674</v>
      </c>
      <c r="C39" s="5">
        <v>35779</v>
      </c>
      <c r="D39" s="67" t="s">
        <v>11</v>
      </c>
      <c r="E39" s="16">
        <f t="shared" si="0"/>
        <v>106</v>
      </c>
      <c r="G39" s="17"/>
      <c r="H39" s="17"/>
      <c r="I39" s="71"/>
      <c r="J39" s="70"/>
    </row>
    <row r="40" spans="2:10" x14ac:dyDescent="0.25">
      <c r="B40" s="5">
        <v>35634</v>
      </c>
      <c r="C40" s="5">
        <v>35673</v>
      </c>
      <c r="D40" s="67" t="s">
        <v>11</v>
      </c>
      <c r="E40" s="16">
        <f t="shared" si="0"/>
        <v>40</v>
      </c>
      <c r="G40" s="17"/>
      <c r="H40" s="17"/>
      <c r="I40" s="71"/>
      <c r="J40" s="70"/>
    </row>
    <row r="41" spans="2:10" x14ac:dyDescent="0.25">
      <c r="B41" s="5">
        <v>35441</v>
      </c>
      <c r="C41" s="5">
        <v>35563</v>
      </c>
      <c r="D41" s="67" t="s">
        <v>12</v>
      </c>
      <c r="E41" s="16">
        <f t="shared" si="0"/>
        <v>123</v>
      </c>
      <c r="G41" s="17"/>
      <c r="H41" s="17"/>
      <c r="I41" s="71"/>
      <c r="J41" s="70"/>
    </row>
    <row r="42" spans="2:10" ht="15.75" x14ac:dyDescent="0.3">
      <c r="B42" s="123" t="s">
        <v>20</v>
      </c>
      <c r="C42" s="124"/>
      <c r="D42" s="125"/>
      <c r="E42" s="22">
        <f>SUM(E12:E34)</f>
        <v>2618</v>
      </c>
    </row>
    <row r="43" spans="2:10" ht="15.75" x14ac:dyDescent="0.3">
      <c r="B43" s="123" t="s">
        <v>21</v>
      </c>
      <c r="C43" s="124"/>
      <c r="D43" s="125"/>
      <c r="E43" s="23" t="str">
        <f>DATEDIF(0,E42,"y")&amp;" Y "&amp;DATEDIF(0,E42,"ym")&amp;" M "&amp;DATEDIF(0,E42,"md")&amp;" D "</f>
        <v xml:space="preserve">7 Y 2 M 2 D </v>
      </c>
    </row>
    <row r="44" spans="2:10" ht="15.75" x14ac:dyDescent="0.3">
      <c r="B44" s="63" t="s">
        <v>59</v>
      </c>
      <c r="C44" s="64"/>
      <c r="D44" s="65"/>
      <c r="E44" s="22">
        <f>SUM(E35:E41)</f>
        <v>469</v>
      </c>
    </row>
    <row r="45" spans="2:10" ht="15.75" x14ac:dyDescent="0.3">
      <c r="B45" s="63" t="s">
        <v>60</v>
      </c>
      <c r="C45" s="64"/>
      <c r="D45" s="65"/>
      <c r="E45" s="23" t="str">
        <f>DATEDIF(0,E44,"y")&amp;" Y "&amp;DATEDIF(0,E44,"ym")&amp;" M "&amp;DATEDIF(0,E44,"md")&amp;" D "</f>
        <v xml:space="preserve">1 Y 3 M 13 D </v>
      </c>
    </row>
    <row r="46" spans="2:10" ht="15.75" x14ac:dyDescent="0.3">
      <c r="B46" s="123" t="s">
        <v>43</v>
      </c>
      <c r="C46" s="124"/>
      <c r="D46" s="125"/>
      <c r="E46" s="24">
        <f>SUM(E12:E41)</f>
        <v>3087</v>
      </c>
      <c r="G46" s="2"/>
      <c r="I46" s="2"/>
    </row>
    <row r="47" spans="2:10" ht="15.75" x14ac:dyDescent="0.3">
      <c r="B47" s="123" t="s">
        <v>44</v>
      </c>
      <c r="C47" s="124"/>
      <c r="D47" s="125"/>
      <c r="E47" s="23" t="str">
        <f>DATEDIF(0,E46,"y")&amp;" Y "&amp;DATEDIF(0,E46,"ym")&amp;" M "&amp;DATEDIF(0,E46,"md")&amp;" D "</f>
        <v xml:space="preserve">8 Y 5 M 13 D </v>
      </c>
    </row>
    <row r="48" spans="2:10" ht="15.75" x14ac:dyDescent="0.3">
      <c r="B48" s="120" t="s">
        <v>45</v>
      </c>
      <c r="C48" s="120"/>
      <c r="D48" s="120"/>
      <c r="E48" s="43">
        <f>E46*2</f>
        <v>6174</v>
      </c>
    </row>
    <row r="49" spans="2:6" ht="15.75" x14ac:dyDescent="0.3">
      <c r="B49" s="120" t="s">
        <v>46</v>
      </c>
      <c r="C49" s="120"/>
      <c r="D49" s="120"/>
      <c r="E49" s="23" t="str">
        <f>DATEDIF(0,E48,"y")&amp;" Y "&amp;DATEDIF(0,E48,"ym")&amp;" M "&amp;DATEDIF(0,E48,"md")&amp;" D "</f>
        <v xml:space="preserve">16 Y 10 M 25 D </v>
      </c>
    </row>
    <row r="50" spans="2:6" x14ac:dyDescent="0.25">
      <c r="B50" s="9"/>
      <c r="D50" s="18"/>
      <c r="E50" s="3"/>
    </row>
    <row r="51" spans="2:6" x14ac:dyDescent="0.25">
      <c r="B51" s="35"/>
      <c r="C51" s="35"/>
      <c r="D51" s="35"/>
      <c r="E51" s="35"/>
    </row>
    <row r="52" spans="2:6" x14ac:dyDescent="0.25">
      <c r="B52" s="122" t="s">
        <v>27</v>
      </c>
      <c r="C52" s="122"/>
      <c r="D52" s="117" t="s">
        <v>28</v>
      </c>
      <c r="E52" s="117" t="s">
        <v>29</v>
      </c>
      <c r="F52" s="116" t="s">
        <v>2</v>
      </c>
    </row>
    <row r="53" spans="2:6" x14ac:dyDescent="0.25">
      <c r="B53" s="42" t="s">
        <v>6</v>
      </c>
      <c r="C53" s="42" t="s">
        <v>7</v>
      </c>
      <c r="D53" s="118"/>
      <c r="E53" s="118"/>
      <c r="F53" s="116"/>
    </row>
    <row r="54" spans="2:6" x14ac:dyDescent="0.25">
      <c r="B54" s="5">
        <v>42009</v>
      </c>
      <c r="C54" s="5">
        <v>43220</v>
      </c>
      <c r="D54" s="5" t="s">
        <v>42</v>
      </c>
      <c r="E54" s="1" t="s">
        <v>61</v>
      </c>
      <c r="F54" s="16">
        <v>726</v>
      </c>
    </row>
    <row r="55" spans="2:6" x14ac:dyDescent="0.25">
      <c r="B55" s="5">
        <v>43795</v>
      </c>
      <c r="C55" s="5">
        <v>44375</v>
      </c>
      <c r="D55" s="5" t="s">
        <v>39</v>
      </c>
      <c r="E55" s="1" t="s">
        <v>62</v>
      </c>
      <c r="F55" s="16">
        <f>(C55-B55)+1</f>
        <v>581</v>
      </c>
    </row>
    <row r="56" spans="2:6" x14ac:dyDescent="0.25">
      <c r="B56" s="5">
        <v>39706</v>
      </c>
      <c r="C56" s="5">
        <v>40247</v>
      </c>
      <c r="D56" s="5" t="s">
        <v>30</v>
      </c>
      <c r="E56" s="1" t="s">
        <v>63</v>
      </c>
      <c r="F56" s="16">
        <f>(C56-B56)+1</f>
        <v>542</v>
      </c>
    </row>
    <row r="57" spans="2:6" x14ac:dyDescent="0.25">
      <c r="B57" s="5">
        <v>40248</v>
      </c>
      <c r="C57" s="5">
        <v>41761</v>
      </c>
      <c r="D57" s="5" t="s">
        <v>30</v>
      </c>
      <c r="E57" s="1" t="s">
        <v>40</v>
      </c>
      <c r="F57" s="16">
        <f>(C57-B57)+1</f>
        <v>1514</v>
      </c>
    </row>
    <row r="58" spans="2:6" ht="15.75" x14ac:dyDescent="0.3">
      <c r="B58" s="120" t="s">
        <v>32</v>
      </c>
      <c r="C58" s="120"/>
      <c r="D58" s="120"/>
      <c r="E58" s="120"/>
      <c r="F58" s="24">
        <f>SUM(F54:F57)</f>
        <v>3363</v>
      </c>
    </row>
    <row r="59" spans="2:6" ht="15.75" x14ac:dyDescent="0.3">
      <c r="B59" s="120" t="s">
        <v>33</v>
      </c>
      <c r="C59" s="120"/>
      <c r="D59" s="120"/>
      <c r="E59" s="120"/>
      <c r="F59" s="46" t="str">
        <f>DATEDIF(0,F58,"y")&amp;" Y "&amp;DATEDIF(0,F58,"ym")&amp;" M "&amp;DATEDIF(0,F58,"md")&amp;" D "</f>
        <v xml:space="preserve">9 Y 2 M 16 D </v>
      </c>
    </row>
    <row r="60" spans="2:6" ht="15.75" x14ac:dyDescent="0.3">
      <c r="B60" s="45"/>
      <c r="F60" s="34"/>
    </row>
    <row r="61" spans="2:6" ht="15.75" x14ac:dyDescent="0.3">
      <c r="B61" s="45" t="s">
        <v>55</v>
      </c>
      <c r="F61" s="34"/>
    </row>
    <row r="62" spans="2:6" x14ac:dyDescent="0.25">
      <c r="B62" s="121" t="s">
        <v>81</v>
      </c>
      <c r="C62" s="121"/>
      <c r="D62" s="121"/>
      <c r="E62" s="121"/>
      <c r="F62" s="121"/>
    </row>
    <row r="63" spans="2:6" x14ac:dyDescent="0.25">
      <c r="B63" s="121"/>
      <c r="C63" s="121"/>
      <c r="D63" s="121"/>
      <c r="E63" s="121"/>
      <c r="F63" s="121"/>
    </row>
    <row r="64" spans="2:6" x14ac:dyDescent="0.25">
      <c r="B64" s="91"/>
      <c r="C64" s="91"/>
      <c r="D64" s="91"/>
      <c r="E64" s="91"/>
      <c r="F64" s="91"/>
    </row>
    <row r="65" spans="2:6" x14ac:dyDescent="0.25">
      <c r="B65" s="121" t="s">
        <v>82</v>
      </c>
      <c r="C65" s="121"/>
      <c r="D65" s="121"/>
      <c r="E65" s="121"/>
      <c r="F65" s="121"/>
    </row>
    <row r="67" spans="2:6" x14ac:dyDescent="0.25">
      <c r="B67" s="119" t="s">
        <v>34</v>
      </c>
      <c r="C67" s="119"/>
      <c r="D67" s="119"/>
      <c r="E67" s="119"/>
      <c r="F67" s="24">
        <f>E48+F58</f>
        <v>9537</v>
      </c>
    </row>
    <row r="68" spans="2:6" ht="15.75" x14ac:dyDescent="0.3">
      <c r="B68" s="119" t="s">
        <v>35</v>
      </c>
      <c r="C68" s="119"/>
      <c r="D68" s="119"/>
      <c r="E68" s="119"/>
      <c r="F68" s="23" t="str">
        <f>DATEDIF(0,F67,"y")&amp;" Y "&amp;DATEDIF(0,F67,"ym")&amp;" M "&amp;DATEDIF(0,F67,"md")&amp;" D "</f>
        <v xml:space="preserve">26 Y 1 M 9 D </v>
      </c>
    </row>
  </sheetData>
  <sortState ref="B12:D45">
    <sortCondition descending="1" ref="B12"/>
  </sortState>
  <mergeCells count="19">
    <mergeCell ref="B46:D46"/>
    <mergeCell ref="B47:D47"/>
    <mergeCell ref="B48:D48"/>
    <mergeCell ref="B49:D49"/>
    <mergeCell ref="B52:C52"/>
    <mergeCell ref="D52:D53"/>
    <mergeCell ref="B10:C10"/>
    <mergeCell ref="E10:E11"/>
    <mergeCell ref="D10:D11"/>
    <mergeCell ref="B42:D42"/>
    <mergeCell ref="B43:D43"/>
    <mergeCell ref="F52:F53"/>
    <mergeCell ref="E52:E53"/>
    <mergeCell ref="B68:E68"/>
    <mergeCell ref="B67:E67"/>
    <mergeCell ref="B58:E58"/>
    <mergeCell ref="B59:E59"/>
    <mergeCell ref="B62:F63"/>
    <mergeCell ref="B65:F65"/>
  </mergeCells>
  <pageMargins left="0.45" right="0.41" top="1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topLeftCell="A22" workbookViewId="0">
      <selection activeCell="E25" sqref="E25:E37"/>
    </sheetView>
  </sheetViews>
  <sheetFormatPr defaultRowHeight="15" x14ac:dyDescent="0.25"/>
  <cols>
    <col min="1" max="1" width="3.28515625" customWidth="1"/>
    <col min="2" max="2" width="18.7109375" customWidth="1"/>
    <col min="3" max="3" width="16.28515625" customWidth="1"/>
    <col min="4" max="4" width="18.5703125" customWidth="1"/>
    <col min="5" max="6" width="14.28515625" bestFit="1" customWidth="1"/>
  </cols>
  <sheetData>
    <row r="3" spans="2:5" ht="18.75" customHeight="1" x14ac:dyDescent="0.25">
      <c r="B3" s="4" t="s">
        <v>24</v>
      </c>
      <c r="C3" s="126">
        <v>2</v>
      </c>
      <c r="D3" s="126"/>
    </row>
    <row r="4" spans="2:5" ht="17.25" customHeight="1" x14ac:dyDescent="0.25">
      <c r="B4" s="4" t="s">
        <v>1</v>
      </c>
      <c r="C4" s="127" t="s">
        <v>65</v>
      </c>
      <c r="D4" s="128"/>
      <c r="E4" s="9"/>
    </row>
    <row r="5" spans="2:5" x14ac:dyDescent="0.25">
      <c r="B5" s="4" t="s">
        <v>0</v>
      </c>
      <c r="C5" s="127" t="s">
        <v>58</v>
      </c>
      <c r="D5" s="128"/>
      <c r="E5" s="9"/>
    </row>
    <row r="6" spans="2:5" x14ac:dyDescent="0.25">
      <c r="B6" s="69"/>
      <c r="C6" s="72"/>
      <c r="D6" s="72"/>
      <c r="E6" s="9"/>
    </row>
    <row r="7" spans="2:5" x14ac:dyDescent="0.25">
      <c r="B7" s="69" t="s">
        <v>66</v>
      </c>
      <c r="C7" s="72"/>
      <c r="D7" s="72"/>
      <c r="E7" s="9"/>
    </row>
    <row r="8" spans="2:5" x14ac:dyDescent="0.25">
      <c r="B8" s="69" t="s">
        <v>70</v>
      </c>
      <c r="C8" s="72"/>
      <c r="D8" s="72"/>
      <c r="E8" s="9"/>
    </row>
    <row r="9" spans="2:5" x14ac:dyDescent="0.25">
      <c r="B9" s="9"/>
      <c r="C9" s="9"/>
      <c r="D9" s="9"/>
      <c r="E9" s="9"/>
    </row>
    <row r="10" spans="2:5" x14ac:dyDescent="0.25">
      <c r="B10" s="122" t="s">
        <v>5</v>
      </c>
      <c r="C10" s="122"/>
      <c r="D10" s="117" t="s">
        <v>8</v>
      </c>
      <c r="E10" s="116" t="s">
        <v>2</v>
      </c>
    </row>
    <row r="11" spans="2:5" x14ac:dyDescent="0.25">
      <c r="B11" s="10" t="s">
        <v>6</v>
      </c>
      <c r="C11" s="10" t="s">
        <v>7</v>
      </c>
      <c r="D11" s="118"/>
      <c r="E11" s="116"/>
    </row>
    <row r="12" spans="2:5" x14ac:dyDescent="0.25">
      <c r="B12" s="5">
        <v>38105</v>
      </c>
      <c r="C12" s="5">
        <v>38308</v>
      </c>
      <c r="D12" s="73" t="s">
        <v>13</v>
      </c>
      <c r="E12" s="16">
        <f>(C12-B12)+1</f>
        <v>204</v>
      </c>
    </row>
    <row r="13" spans="2:5" x14ac:dyDescent="0.25">
      <c r="B13" s="5">
        <v>37834</v>
      </c>
      <c r="C13" s="5">
        <v>38019</v>
      </c>
      <c r="D13" s="73" t="s">
        <v>13</v>
      </c>
      <c r="E13" s="16">
        <f t="shared" ref="E13:E37" si="0">(C13-B13)+1</f>
        <v>186</v>
      </c>
    </row>
    <row r="14" spans="2:5" x14ac:dyDescent="0.25">
      <c r="B14" s="5">
        <v>37495</v>
      </c>
      <c r="C14" s="5">
        <v>37654</v>
      </c>
      <c r="D14" s="73" t="s">
        <v>13</v>
      </c>
      <c r="E14" s="16">
        <f t="shared" si="0"/>
        <v>160</v>
      </c>
    </row>
    <row r="15" spans="2:5" x14ac:dyDescent="0.25">
      <c r="B15" s="5">
        <v>37286</v>
      </c>
      <c r="C15" s="5">
        <v>37389</v>
      </c>
      <c r="D15" s="73" t="s">
        <v>13</v>
      </c>
      <c r="E15" s="16">
        <f t="shared" si="0"/>
        <v>104</v>
      </c>
    </row>
    <row r="16" spans="2:5" x14ac:dyDescent="0.25">
      <c r="B16" s="5">
        <v>36987</v>
      </c>
      <c r="C16" s="5">
        <v>37189</v>
      </c>
      <c r="D16" s="73" t="s">
        <v>13</v>
      </c>
      <c r="E16" s="16">
        <f t="shared" si="0"/>
        <v>203</v>
      </c>
    </row>
    <row r="17" spans="2:5" x14ac:dyDescent="0.25">
      <c r="B17" s="5">
        <v>35302</v>
      </c>
      <c r="C17" s="5">
        <v>35457</v>
      </c>
      <c r="D17" s="5" t="s">
        <v>13</v>
      </c>
      <c r="E17" s="16">
        <f t="shared" si="0"/>
        <v>156</v>
      </c>
    </row>
    <row r="18" spans="2:5" x14ac:dyDescent="0.25">
      <c r="B18" s="5">
        <v>34910</v>
      </c>
      <c r="C18" s="5">
        <v>35123</v>
      </c>
      <c r="D18" s="5" t="s">
        <v>13</v>
      </c>
      <c r="E18" s="16">
        <f t="shared" si="0"/>
        <v>214</v>
      </c>
    </row>
    <row r="19" spans="2:5" x14ac:dyDescent="0.25">
      <c r="B19" s="5">
        <v>34628</v>
      </c>
      <c r="C19" s="5">
        <v>34779</v>
      </c>
      <c r="D19" s="5" t="s">
        <v>13</v>
      </c>
      <c r="E19" s="16">
        <f t="shared" si="0"/>
        <v>152</v>
      </c>
    </row>
    <row r="20" spans="2:5" x14ac:dyDescent="0.25">
      <c r="B20" s="5">
        <v>34481</v>
      </c>
      <c r="C20" s="5">
        <v>34627</v>
      </c>
      <c r="D20" s="5" t="s">
        <v>14</v>
      </c>
      <c r="E20" s="16">
        <f t="shared" si="0"/>
        <v>147</v>
      </c>
    </row>
    <row r="21" spans="2:5" x14ac:dyDescent="0.25">
      <c r="B21" s="5">
        <v>34063</v>
      </c>
      <c r="C21" s="5">
        <v>34339</v>
      </c>
      <c r="D21" s="5" t="s">
        <v>14</v>
      </c>
      <c r="E21" s="16">
        <f t="shared" si="0"/>
        <v>277</v>
      </c>
    </row>
    <row r="22" spans="2:5" x14ac:dyDescent="0.25">
      <c r="B22" s="5">
        <v>33768</v>
      </c>
      <c r="C22" s="5">
        <v>33926</v>
      </c>
      <c r="D22" s="5" t="s">
        <v>14</v>
      </c>
      <c r="E22" s="16">
        <f t="shared" si="0"/>
        <v>159</v>
      </c>
    </row>
    <row r="23" spans="2:5" x14ac:dyDescent="0.25">
      <c r="B23" s="5">
        <v>33390</v>
      </c>
      <c r="C23" s="5">
        <v>33620</v>
      </c>
      <c r="D23" s="5" t="s">
        <v>14</v>
      </c>
      <c r="E23" s="16">
        <f t="shared" si="0"/>
        <v>231</v>
      </c>
    </row>
    <row r="24" spans="2:5" x14ac:dyDescent="0.25">
      <c r="B24" s="5">
        <v>32959</v>
      </c>
      <c r="C24" s="5">
        <v>33226</v>
      </c>
      <c r="D24" s="5" t="s">
        <v>14</v>
      </c>
      <c r="E24" s="16">
        <f t="shared" si="0"/>
        <v>268</v>
      </c>
    </row>
    <row r="25" spans="2:5" x14ac:dyDescent="0.25">
      <c r="B25" s="5">
        <v>32625</v>
      </c>
      <c r="C25" s="5">
        <v>32772</v>
      </c>
      <c r="D25" s="5" t="s">
        <v>15</v>
      </c>
      <c r="E25" s="16">
        <f t="shared" si="0"/>
        <v>148</v>
      </c>
    </row>
    <row r="26" spans="2:5" x14ac:dyDescent="0.25">
      <c r="B26" s="5">
        <v>32525</v>
      </c>
      <c r="C26" s="5">
        <v>32624</v>
      </c>
      <c r="D26" s="5" t="s">
        <v>15</v>
      </c>
      <c r="E26" s="16">
        <f t="shared" si="0"/>
        <v>100</v>
      </c>
    </row>
    <row r="27" spans="2:5" x14ac:dyDescent="0.25">
      <c r="B27" s="5">
        <v>32010</v>
      </c>
      <c r="C27" s="5">
        <v>32199</v>
      </c>
      <c r="D27" s="5" t="s">
        <v>15</v>
      </c>
      <c r="E27" s="16">
        <f t="shared" si="0"/>
        <v>190</v>
      </c>
    </row>
    <row r="28" spans="2:5" x14ac:dyDescent="0.25">
      <c r="B28" s="5">
        <v>31919</v>
      </c>
      <c r="C28" s="5">
        <v>31923</v>
      </c>
      <c r="D28" s="5" t="s">
        <v>15</v>
      </c>
      <c r="E28" s="16">
        <f t="shared" si="0"/>
        <v>5</v>
      </c>
    </row>
    <row r="29" spans="2:5" x14ac:dyDescent="0.25">
      <c r="B29" s="5">
        <v>31799</v>
      </c>
      <c r="C29" s="5">
        <v>31918</v>
      </c>
      <c r="D29" s="5" t="s">
        <v>16</v>
      </c>
      <c r="E29" s="16">
        <f t="shared" si="0"/>
        <v>120</v>
      </c>
    </row>
    <row r="30" spans="2:5" x14ac:dyDescent="0.25">
      <c r="B30" s="5">
        <v>31673</v>
      </c>
      <c r="C30" s="5">
        <v>31798</v>
      </c>
      <c r="D30" s="5" t="s">
        <v>16</v>
      </c>
      <c r="E30" s="16">
        <f t="shared" si="0"/>
        <v>126</v>
      </c>
    </row>
    <row r="31" spans="2:5" x14ac:dyDescent="0.25">
      <c r="B31" s="5">
        <v>31375</v>
      </c>
      <c r="C31" s="5">
        <v>31515</v>
      </c>
      <c r="D31" s="5" t="s">
        <v>16</v>
      </c>
      <c r="E31" s="16">
        <f t="shared" si="0"/>
        <v>141</v>
      </c>
    </row>
    <row r="32" spans="2:5" x14ac:dyDescent="0.25">
      <c r="B32" s="5">
        <v>31265</v>
      </c>
      <c r="C32" s="5">
        <v>31374</v>
      </c>
      <c r="D32" s="5" t="s">
        <v>16</v>
      </c>
      <c r="E32" s="16">
        <f t="shared" si="0"/>
        <v>110</v>
      </c>
    </row>
    <row r="33" spans="2:7" x14ac:dyDescent="0.25">
      <c r="B33" s="5">
        <v>31037</v>
      </c>
      <c r="C33" s="5">
        <v>31061</v>
      </c>
      <c r="D33" s="66" t="s">
        <v>17</v>
      </c>
      <c r="E33" s="16">
        <f t="shared" si="0"/>
        <v>25</v>
      </c>
    </row>
    <row r="34" spans="2:7" x14ac:dyDescent="0.25">
      <c r="B34" s="5">
        <v>30666</v>
      </c>
      <c r="C34" s="5">
        <v>31036</v>
      </c>
      <c r="D34" s="66" t="s">
        <v>17</v>
      </c>
      <c r="E34" s="16">
        <f t="shared" si="0"/>
        <v>371</v>
      </c>
    </row>
    <row r="35" spans="2:7" x14ac:dyDescent="0.25">
      <c r="B35" s="5">
        <v>30594</v>
      </c>
      <c r="C35" s="5">
        <v>30665</v>
      </c>
      <c r="D35" s="66" t="s">
        <v>17</v>
      </c>
      <c r="E35" s="16">
        <f t="shared" si="0"/>
        <v>72</v>
      </c>
    </row>
    <row r="36" spans="2:7" x14ac:dyDescent="0.25">
      <c r="B36" s="5">
        <v>30349</v>
      </c>
      <c r="C36" s="5">
        <v>30540</v>
      </c>
      <c r="D36" s="66" t="s">
        <v>17</v>
      </c>
      <c r="E36" s="16">
        <f t="shared" si="0"/>
        <v>192</v>
      </c>
    </row>
    <row r="37" spans="2:7" x14ac:dyDescent="0.25">
      <c r="B37" s="5">
        <v>30282</v>
      </c>
      <c r="C37" s="5">
        <v>30347</v>
      </c>
      <c r="D37" s="66" t="s">
        <v>17</v>
      </c>
      <c r="E37" s="16">
        <f t="shared" si="0"/>
        <v>66</v>
      </c>
    </row>
    <row r="38" spans="2:7" ht="15.75" x14ac:dyDescent="0.3">
      <c r="B38" s="123" t="s">
        <v>20</v>
      </c>
      <c r="C38" s="124"/>
      <c r="D38" s="125"/>
      <c r="E38" s="22">
        <f>SUM(E12:E24)</f>
        <v>2461</v>
      </c>
    </row>
    <row r="39" spans="2:7" ht="15.75" x14ac:dyDescent="0.3">
      <c r="B39" s="123" t="s">
        <v>21</v>
      </c>
      <c r="C39" s="124"/>
      <c r="D39" s="125"/>
      <c r="E39" s="23" t="str">
        <f>DATEDIF(0,E38,"y")&amp;" Y "&amp;DATEDIF(0,E38,"ym")&amp;" M "&amp;DATEDIF(0,E38,"md")&amp;" D "</f>
        <v xml:space="preserve">6 Y 8 M 26 D </v>
      </c>
    </row>
    <row r="40" spans="2:7" ht="15.75" x14ac:dyDescent="0.3">
      <c r="B40" s="63" t="s">
        <v>59</v>
      </c>
      <c r="C40" s="64"/>
      <c r="D40" s="65"/>
      <c r="E40" s="22">
        <f>SUM(E25:E37)</f>
        <v>1666</v>
      </c>
    </row>
    <row r="41" spans="2:7" ht="15.75" x14ac:dyDescent="0.3">
      <c r="B41" s="63" t="s">
        <v>60</v>
      </c>
      <c r="C41" s="64"/>
      <c r="D41" s="65"/>
      <c r="E41" s="23" t="str">
        <f>DATEDIF(0,E40,"y")&amp;" Y "&amp;DATEDIF(0,E40,"ym")&amp;" M "&amp;DATEDIF(0,E40,"md")&amp;" D "</f>
        <v xml:space="preserve">4 Y 6 M 23 D </v>
      </c>
    </row>
    <row r="42" spans="2:7" ht="15.75" x14ac:dyDescent="0.3">
      <c r="B42" s="123" t="s">
        <v>22</v>
      </c>
      <c r="C42" s="124"/>
      <c r="D42" s="125"/>
      <c r="E42" s="25">
        <f>SUM(E12:E37)</f>
        <v>4127</v>
      </c>
      <c r="G42" s="2"/>
    </row>
    <row r="43" spans="2:7" ht="15.75" x14ac:dyDescent="0.3">
      <c r="B43" s="123" t="s">
        <v>23</v>
      </c>
      <c r="C43" s="124"/>
      <c r="D43" s="125"/>
      <c r="E43" s="23" t="str">
        <f>DATEDIF(0,E42,"y")&amp;" Y "&amp;DATEDIF(0,E42,"ym")&amp;" M "&amp;DATEDIF(0,E42,"md")&amp;" D "</f>
        <v xml:space="preserve">11 Y 3 M 19 D </v>
      </c>
    </row>
    <row r="44" spans="2:7" ht="15.75" x14ac:dyDescent="0.3">
      <c r="B44" s="120" t="s">
        <v>26</v>
      </c>
      <c r="C44" s="120"/>
      <c r="D44" s="120"/>
      <c r="E44" s="43">
        <f>E42*2</f>
        <v>8254</v>
      </c>
    </row>
    <row r="45" spans="2:7" ht="15.75" x14ac:dyDescent="0.3">
      <c r="B45" s="120" t="s">
        <v>25</v>
      </c>
      <c r="C45" s="120"/>
      <c r="D45" s="120"/>
      <c r="E45" s="23" t="str">
        <f>DATEDIF(0,E44,"y")&amp;" Y "&amp;DATEDIF(0,E44,"ym")&amp;" M "&amp;DATEDIF(0,E44,"md")&amp;" D "</f>
        <v xml:space="preserve">22 Y 7 M 6 D </v>
      </c>
    </row>
    <row r="48" spans="2:7" x14ac:dyDescent="0.25">
      <c r="B48" s="122" t="s">
        <v>27</v>
      </c>
      <c r="C48" s="122"/>
      <c r="D48" s="117" t="s">
        <v>28</v>
      </c>
      <c r="E48" s="117" t="s">
        <v>29</v>
      </c>
      <c r="F48" s="116" t="s">
        <v>2</v>
      </c>
    </row>
    <row r="49" spans="2:6" x14ac:dyDescent="0.25">
      <c r="B49" s="42" t="s">
        <v>6</v>
      </c>
      <c r="C49" s="42" t="s">
        <v>7</v>
      </c>
      <c r="D49" s="118"/>
      <c r="E49" s="118"/>
      <c r="F49" s="116"/>
    </row>
    <row r="50" spans="2:6" x14ac:dyDescent="0.25">
      <c r="B50" s="5">
        <v>35612</v>
      </c>
      <c r="C50" s="5">
        <v>36922</v>
      </c>
      <c r="D50" s="5" t="s">
        <v>30</v>
      </c>
      <c r="E50" s="1" t="s">
        <v>67</v>
      </c>
      <c r="F50" s="16">
        <f>(C50-B50)+1</f>
        <v>1311</v>
      </c>
    </row>
    <row r="51" spans="2:6" x14ac:dyDescent="0.25">
      <c r="B51" s="5">
        <v>38564</v>
      </c>
      <c r="C51" s="5">
        <v>40755</v>
      </c>
      <c r="D51" s="5" t="s">
        <v>68</v>
      </c>
      <c r="E51" s="1" t="s">
        <v>69</v>
      </c>
      <c r="F51" s="16">
        <f>(C51-B51)+1</f>
        <v>2192</v>
      </c>
    </row>
    <row r="52" spans="2:6" x14ac:dyDescent="0.25">
      <c r="B52" s="5"/>
      <c r="C52" s="5"/>
      <c r="D52" s="5"/>
      <c r="E52" s="1"/>
      <c r="F52" s="16"/>
    </row>
    <row r="53" spans="2:6" ht="15.75" x14ac:dyDescent="0.3">
      <c r="B53" s="120" t="s">
        <v>32</v>
      </c>
      <c r="C53" s="120"/>
      <c r="D53" s="120"/>
      <c r="E53" s="120"/>
      <c r="F53" s="24">
        <f>SUM(F50:F52)</f>
        <v>3503</v>
      </c>
    </row>
    <row r="54" spans="2:6" ht="15.75" x14ac:dyDescent="0.3">
      <c r="B54" s="120" t="s">
        <v>33</v>
      </c>
      <c r="C54" s="120"/>
      <c r="D54" s="120"/>
      <c r="E54" s="120"/>
      <c r="F54" s="23" t="str">
        <f>DATEDIF(0,F53,"y")&amp;" Y "&amp;DATEDIF(0,F53,"ym")&amp;" M "&amp;DATEDIF(0,F53,"md")&amp;" D "</f>
        <v xml:space="preserve">9 Y 7 M 3 D </v>
      </c>
    </row>
    <row r="56" spans="2:6" x14ac:dyDescent="0.25">
      <c r="B56" s="45" t="s">
        <v>55</v>
      </c>
    </row>
    <row r="57" spans="2:6" x14ac:dyDescent="0.25">
      <c r="B57" s="121" t="s">
        <v>71</v>
      </c>
      <c r="C57" s="121"/>
      <c r="D57" s="121"/>
      <c r="E57" s="121"/>
      <c r="F57" s="121"/>
    </row>
    <row r="58" spans="2:6" x14ac:dyDescent="0.25">
      <c r="B58" s="121"/>
      <c r="C58" s="121"/>
      <c r="D58" s="121"/>
      <c r="E58" s="121"/>
      <c r="F58" s="121"/>
    </row>
    <row r="59" spans="2:6" x14ac:dyDescent="0.25">
      <c r="B59" s="91"/>
      <c r="C59" s="91"/>
      <c r="D59" s="91"/>
      <c r="E59" s="91"/>
      <c r="F59" s="91"/>
    </row>
    <row r="60" spans="2:6" x14ac:dyDescent="0.25">
      <c r="B60" s="121" t="s">
        <v>72</v>
      </c>
      <c r="C60" s="121"/>
      <c r="D60" s="121"/>
      <c r="E60" s="121"/>
      <c r="F60" s="121"/>
    </row>
    <row r="62" spans="2:6" x14ac:dyDescent="0.25">
      <c r="B62" s="119" t="s">
        <v>34</v>
      </c>
      <c r="C62" s="119"/>
      <c r="D62" s="119"/>
      <c r="E62" s="119"/>
      <c r="F62" s="24">
        <f>E44+F53</f>
        <v>11757</v>
      </c>
    </row>
    <row r="63" spans="2:6" ht="15.75" x14ac:dyDescent="0.3">
      <c r="B63" s="119" t="s">
        <v>35</v>
      </c>
      <c r="C63" s="119"/>
      <c r="D63" s="119"/>
      <c r="E63" s="119"/>
      <c r="F63" s="23" t="str">
        <f>DATEDIF(0,F62,"y")&amp;" Y "&amp;DATEDIF(0,F62,"ym")&amp;" M "&amp;DATEDIF(0,F62,"md")&amp;" D "</f>
        <v xml:space="preserve">32 Y 2 M 9 D </v>
      </c>
    </row>
  </sheetData>
  <sortState ref="B12:D37">
    <sortCondition descending="1" ref="B12"/>
  </sortState>
  <mergeCells count="22">
    <mergeCell ref="B53:E53"/>
    <mergeCell ref="B54:E54"/>
    <mergeCell ref="B62:E62"/>
    <mergeCell ref="B63:E63"/>
    <mergeCell ref="C3:D3"/>
    <mergeCell ref="B48:C48"/>
    <mergeCell ref="D48:D49"/>
    <mergeCell ref="E48:E49"/>
    <mergeCell ref="B57:F58"/>
    <mergeCell ref="B60:F60"/>
    <mergeCell ref="F48:F49"/>
    <mergeCell ref="B44:D44"/>
    <mergeCell ref="B45:D45"/>
    <mergeCell ref="E10:E11"/>
    <mergeCell ref="C4:D4"/>
    <mergeCell ref="C5:D5"/>
    <mergeCell ref="B38:D38"/>
    <mergeCell ref="B39:D39"/>
    <mergeCell ref="B42:D42"/>
    <mergeCell ref="B43:D43"/>
    <mergeCell ref="B10:C10"/>
    <mergeCell ref="D10:D11"/>
  </mergeCells>
  <pageMargins left="0.5" right="0.7" top="1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9"/>
  <sheetViews>
    <sheetView workbookViewId="0">
      <selection activeCell="B38" sqref="B38:E38"/>
    </sheetView>
  </sheetViews>
  <sheetFormatPr defaultRowHeight="15" x14ac:dyDescent="0.25"/>
  <cols>
    <col min="2" max="2" width="20.7109375" customWidth="1"/>
    <col min="3" max="3" width="15.5703125" customWidth="1"/>
    <col min="4" max="4" width="18.28515625" customWidth="1"/>
    <col min="5" max="6" width="14.28515625" bestFit="1" customWidth="1"/>
    <col min="8" max="8" width="13.28515625" bestFit="1" customWidth="1"/>
    <col min="9" max="9" width="10.42578125" bestFit="1" customWidth="1"/>
  </cols>
  <sheetData>
    <row r="2" spans="2:5" x14ac:dyDescent="0.25">
      <c r="B2" s="4" t="s">
        <v>24</v>
      </c>
      <c r="C2" s="126">
        <v>3</v>
      </c>
      <c r="D2" s="126"/>
    </row>
    <row r="3" spans="2:5" x14ac:dyDescent="0.25">
      <c r="B3" s="4" t="s">
        <v>1</v>
      </c>
      <c r="C3" s="126" t="s">
        <v>74</v>
      </c>
      <c r="D3" s="126"/>
    </row>
    <row r="4" spans="2:5" x14ac:dyDescent="0.25">
      <c r="B4" s="4" t="s">
        <v>0</v>
      </c>
      <c r="C4" s="126" t="s">
        <v>73</v>
      </c>
      <c r="D4" s="126"/>
    </row>
    <row r="5" spans="2:5" x14ac:dyDescent="0.25">
      <c r="B5" s="69"/>
      <c r="C5" s="41"/>
      <c r="D5" s="41"/>
    </row>
    <row r="6" spans="2:5" x14ac:dyDescent="0.25">
      <c r="B6" s="69" t="s">
        <v>70</v>
      </c>
      <c r="C6" s="41"/>
      <c r="D6" s="41"/>
    </row>
    <row r="8" spans="2:5" x14ac:dyDescent="0.25">
      <c r="B8" s="122" t="s">
        <v>5</v>
      </c>
      <c r="C8" s="122"/>
      <c r="D8" s="117" t="s">
        <v>8</v>
      </c>
      <c r="E8" s="116" t="s">
        <v>2</v>
      </c>
    </row>
    <row r="9" spans="2:5" x14ac:dyDescent="0.25">
      <c r="B9" s="10" t="s">
        <v>6</v>
      </c>
      <c r="C9" s="10" t="s">
        <v>7</v>
      </c>
      <c r="D9" s="118"/>
      <c r="E9" s="116"/>
    </row>
    <row r="10" spans="2:5" x14ac:dyDescent="0.25">
      <c r="B10" s="5">
        <v>34344</v>
      </c>
      <c r="C10" s="5">
        <v>34592</v>
      </c>
      <c r="D10" s="12" t="s">
        <v>17</v>
      </c>
      <c r="E10" s="16">
        <f t="shared" ref="E10:E15" si="0">(C10-B10)+1</f>
        <v>249</v>
      </c>
    </row>
    <row r="11" spans="2:5" x14ac:dyDescent="0.25">
      <c r="B11" s="5">
        <v>34666</v>
      </c>
      <c r="C11" s="5">
        <v>34787</v>
      </c>
      <c r="D11" s="68" t="s">
        <v>16</v>
      </c>
      <c r="E11" s="16">
        <f t="shared" si="0"/>
        <v>122</v>
      </c>
    </row>
    <row r="12" spans="2:5" x14ac:dyDescent="0.25">
      <c r="B12" s="5">
        <v>34841</v>
      </c>
      <c r="C12" s="5">
        <v>35040</v>
      </c>
      <c r="D12" s="68" t="s">
        <v>16</v>
      </c>
      <c r="E12" s="16">
        <f t="shared" si="0"/>
        <v>200</v>
      </c>
    </row>
    <row r="13" spans="2:5" x14ac:dyDescent="0.25">
      <c r="B13" s="5">
        <v>35345</v>
      </c>
      <c r="C13" s="5">
        <v>35516</v>
      </c>
      <c r="D13" s="68" t="s">
        <v>15</v>
      </c>
      <c r="E13" s="16">
        <f t="shared" si="0"/>
        <v>172</v>
      </c>
    </row>
    <row r="14" spans="2:5" x14ac:dyDescent="0.25">
      <c r="B14" s="5">
        <v>35668</v>
      </c>
      <c r="C14" s="5">
        <v>35859</v>
      </c>
      <c r="D14" s="68" t="s">
        <v>15</v>
      </c>
      <c r="E14" s="16">
        <f t="shared" si="0"/>
        <v>192</v>
      </c>
    </row>
    <row r="15" spans="2:5" x14ac:dyDescent="0.25">
      <c r="B15" s="5">
        <v>36053</v>
      </c>
      <c r="C15" s="5">
        <v>36327</v>
      </c>
      <c r="D15" s="68" t="s">
        <v>14</v>
      </c>
      <c r="E15" s="16">
        <f t="shared" si="0"/>
        <v>275</v>
      </c>
    </row>
    <row r="16" spans="2:5" x14ac:dyDescent="0.25">
      <c r="B16" s="5">
        <v>36882</v>
      </c>
      <c r="C16" s="5">
        <v>37049</v>
      </c>
      <c r="D16" s="12" t="s">
        <v>14</v>
      </c>
      <c r="E16" s="16">
        <f t="shared" ref="E16:E20" si="1">(C16-B16)+1</f>
        <v>168</v>
      </c>
    </row>
    <row r="17" spans="2:6" x14ac:dyDescent="0.25">
      <c r="B17" s="5">
        <v>37372</v>
      </c>
      <c r="C17" s="5">
        <v>37591</v>
      </c>
      <c r="D17" s="68" t="s">
        <v>14</v>
      </c>
      <c r="E17" s="16">
        <f t="shared" si="1"/>
        <v>220</v>
      </c>
    </row>
    <row r="18" spans="2:6" x14ac:dyDescent="0.25">
      <c r="B18" s="5">
        <v>37688</v>
      </c>
      <c r="C18" s="5">
        <v>37722</v>
      </c>
      <c r="D18" s="12" t="s">
        <v>13</v>
      </c>
      <c r="E18" s="16">
        <f t="shared" si="1"/>
        <v>35</v>
      </c>
    </row>
    <row r="19" spans="2:6" x14ac:dyDescent="0.25">
      <c r="B19" s="5">
        <v>37722</v>
      </c>
      <c r="C19" s="5">
        <v>37884</v>
      </c>
      <c r="D19" s="68" t="s">
        <v>13</v>
      </c>
      <c r="E19" s="16">
        <f t="shared" si="1"/>
        <v>163</v>
      </c>
    </row>
    <row r="20" spans="2:6" x14ac:dyDescent="0.25">
      <c r="B20" s="5">
        <v>38091</v>
      </c>
      <c r="C20" s="5">
        <v>38232</v>
      </c>
      <c r="D20" s="68" t="s">
        <v>13</v>
      </c>
      <c r="E20" s="16">
        <f t="shared" si="1"/>
        <v>142</v>
      </c>
    </row>
    <row r="21" spans="2:6" ht="15.75" x14ac:dyDescent="0.3">
      <c r="B21" s="123" t="s">
        <v>20</v>
      </c>
      <c r="C21" s="124"/>
      <c r="D21" s="125"/>
      <c r="E21" s="22">
        <f>SUM(E15:E20)</f>
        <v>1003</v>
      </c>
    </row>
    <row r="22" spans="2:6" ht="15.75" x14ac:dyDescent="0.3">
      <c r="B22" s="123" t="s">
        <v>21</v>
      </c>
      <c r="C22" s="124"/>
      <c r="D22" s="125"/>
      <c r="E22" s="23" t="str">
        <f>DATEDIF(0,E21,"y")&amp;" Y "&amp;DATEDIF(0,E21,"ym")&amp;" M "&amp;DATEDIF(0,E21,"md")&amp;" D "</f>
        <v xml:space="preserve">2 Y 8 M 29 D </v>
      </c>
    </row>
    <row r="23" spans="2:6" ht="15.75" x14ac:dyDescent="0.3">
      <c r="B23" s="63" t="s">
        <v>59</v>
      </c>
      <c r="C23" s="64"/>
      <c r="D23" s="65"/>
      <c r="E23" s="22">
        <f>SUM(E10:E14)</f>
        <v>935</v>
      </c>
    </row>
    <row r="24" spans="2:6" ht="15.75" x14ac:dyDescent="0.3">
      <c r="B24" s="63" t="s">
        <v>60</v>
      </c>
      <c r="C24" s="64"/>
      <c r="D24" s="65"/>
      <c r="E24" s="23" t="str">
        <f>DATEDIF(0,E23,"y")&amp;" Y "&amp;DATEDIF(0,E23,"ym")&amp;" M "&amp;DATEDIF(0,E23,"md")&amp;" D "</f>
        <v xml:space="preserve">2 Y 6 M 23 D </v>
      </c>
    </row>
    <row r="25" spans="2:6" ht="15.75" x14ac:dyDescent="0.3">
      <c r="B25" s="123" t="s">
        <v>22</v>
      </c>
      <c r="C25" s="124"/>
      <c r="D25" s="125"/>
      <c r="E25" s="22">
        <f>SUM(E10:E20)</f>
        <v>1938</v>
      </c>
    </row>
    <row r="26" spans="2:6" ht="15.75" x14ac:dyDescent="0.3">
      <c r="B26" s="123" t="s">
        <v>23</v>
      </c>
      <c r="C26" s="124"/>
      <c r="D26" s="125"/>
      <c r="E26" s="23" t="str">
        <f>DATEDIF(0,E25,"y")&amp;" Y "&amp;DATEDIF(0,E25,"ym")&amp;" M "&amp;DATEDIF(0,E25,"md")&amp;" D "</f>
        <v xml:space="preserve">5 Y 3 M 21 D </v>
      </c>
    </row>
    <row r="27" spans="2:6" ht="15.75" x14ac:dyDescent="0.3">
      <c r="B27" s="120" t="s">
        <v>26</v>
      </c>
      <c r="C27" s="120"/>
      <c r="D27" s="120"/>
      <c r="E27" s="43">
        <f>E25*2</f>
        <v>3876</v>
      </c>
    </row>
    <row r="28" spans="2:6" ht="15.75" x14ac:dyDescent="0.3">
      <c r="B28" s="120" t="s">
        <v>25</v>
      </c>
      <c r="C28" s="120"/>
      <c r="D28" s="120"/>
      <c r="E28" s="23" t="str">
        <f>DATEDIF(0,E27,"y")&amp;" Y "&amp;DATEDIF(0,E27,"ym")&amp;" M "&amp;DATEDIF(0,E27,"md")&amp;" D "</f>
        <v xml:space="preserve">10 Y 7 M 11 D </v>
      </c>
    </row>
    <row r="29" spans="2:6" ht="15.75" x14ac:dyDescent="0.3">
      <c r="B29" s="33"/>
      <c r="C29" s="33"/>
      <c r="D29" s="33"/>
    </row>
    <row r="30" spans="2:6" x14ac:dyDescent="0.25">
      <c r="B30" s="122" t="s">
        <v>27</v>
      </c>
      <c r="C30" s="122"/>
      <c r="D30" s="117" t="s">
        <v>28</v>
      </c>
      <c r="E30" s="117" t="s">
        <v>29</v>
      </c>
      <c r="F30" s="116" t="s">
        <v>2</v>
      </c>
    </row>
    <row r="31" spans="2:6" x14ac:dyDescent="0.25">
      <c r="B31" s="42" t="s">
        <v>6</v>
      </c>
      <c r="C31" s="42" t="s">
        <v>7</v>
      </c>
      <c r="D31" s="118"/>
      <c r="E31" s="118"/>
      <c r="F31" s="116"/>
    </row>
    <row r="32" spans="2:6" ht="30" x14ac:dyDescent="0.25">
      <c r="B32" s="5">
        <v>38313</v>
      </c>
      <c r="C32" s="5">
        <v>38975</v>
      </c>
      <c r="D32" s="75" t="s">
        <v>76</v>
      </c>
      <c r="E32" s="74" t="s">
        <v>75</v>
      </c>
      <c r="F32" s="16">
        <f>(C32-B32)+1</f>
        <v>663</v>
      </c>
    </row>
    <row r="33" spans="2:6" ht="30" x14ac:dyDescent="0.25">
      <c r="B33" s="5">
        <v>38993</v>
      </c>
      <c r="C33" s="5">
        <v>39398</v>
      </c>
      <c r="D33" s="5" t="s">
        <v>38</v>
      </c>
      <c r="E33" s="74" t="s">
        <v>77</v>
      </c>
      <c r="F33" s="16">
        <f>(C33-B33)+1</f>
        <v>406</v>
      </c>
    </row>
    <row r="34" spans="2:6" ht="30" x14ac:dyDescent="0.25">
      <c r="B34" s="106">
        <v>39415</v>
      </c>
      <c r="C34" s="106">
        <v>44375</v>
      </c>
      <c r="D34" s="107" t="s">
        <v>79</v>
      </c>
      <c r="E34" s="108" t="s">
        <v>78</v>
      </c>
      <c r="F34" s="109">
        <f>(C34-B34)+1</f>
        <v>4961</v>
      </c>
    </row>
    <row r="35" spans="2:6" ht="15.75" x14ac:dyDescent="0.3">
      <c r="B35" s="120" t="s">
        <v>32</v>
      </c>
      <c r="C35" s="120"/>
      <c r="D35" s="120"/>
      <c r="E35" s="120"/>
      <c r="F35" s="24">
        <f>SUM(F32:F34)</f>
        <v>6030</v>
      </c>
    </row>
    <row r="36" spans="2:6" ht="15.75" x14ac:dyDescent="0.3">
      <c r="B36" s="120" t="s">
        <v>33</v>
      </c>
      <c r="C36" s="120"/>
      <c r="D36" s="120"/>
      <c r="E36" s="120"/>
      <c r="F36" s="23" t="str">
        <f>DATEDIF(0,F35,"y")&amp;" Y "&amp;DATEDIF(0,F35,"ym")&amp;" M "&amp;DATEDIF(0,F35,"md")&amp;" D "</f>
        <v xml:space="preserve">16 Y 6 M 4 D </v>
      </c>
    </row>
    <row r="38" spans="2:6" ht="16.5" x14ac:dyDescent="0.3">
      <c r="B38" s="119" t="s">
        <v>34</v>
      </c>
      <c r="C38" s="119"/>
      <c r="D38" s="119"/>
      <c r="E38" s="119"/>
      <c r="F38" s="47">
        <f>E27+F35</f>
        <v>9906</v>
      </c>
    </row>
    <row r="39" spans="2:6" ht="15.75" x14ac:dyDescent="0.3">
      <c r="B39" s="119" t="s">
        <v>35</v>
      </c>
      <c r="C39" s="119"/>
      <c r="D39" s="119"/>
      <c r="E39" s="119"/>
      <c r="F39" s="23" t="str">
        <f>DATEDIF(0,F38,"y")&amp;" Y "&amp;DATEDIF(0,F38,"ym")&amp;" M "&amp;DATEDIF(0,F38,"md")&amp;" D "</f>
        <v xml:space="preserve">27 Y 1 M 13 D </v>
      </c>
    </row>
  </sheetData>
  <mergeCells count="20">
    <mergeCell ref="C2:D2"/>
    <mergeCell ref="C3:D3"/>
    <mergeCell ref="C4:D4"/>
    <mergeCell ref="F30:F31"/>
    <mergeCell ref="B35:E35"/>
    <mergeCell ref="B36:E36"/>
    <mergeCell ref="B38:E38"/>
    <mergeCell ref="B39:E39"/>
    <mergeCell ref="E8:E9"/>
    <mergeCell ref="B21:D21"/>
    <mergeCell ref="B22:D22"/>
    <mergeCell ref="B30:C30"/>
    <mergeCell ref="D30:D31"/>
    <mergeCell ref="E30:E31"/>
    <mergeCell ref="B27:D27"/>
    <mergeCell ref="B28:D28"/>
    <mergeCell ref="B25:D25"/>
    <mergeCell ref="B26:D26"/>
    <mergeCell ref="B8:C8"/>
    <mergeCell ref="D8:D9"/>
  </mergeCells>
  <pageMargins left="0.94488188976377963" right="0.70866141732283472" top="0.51181102362204722" bottom="0.43307086614173229" header="0.31496062992125984" footer="0.23622047244094491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5"/>
  <sheetViews>
    <sheetView workbookViewId="0">
      <selection activeCell="B31" sqref="B31:B32"/>
    </sheetView>
  </sheetViews>
  <sheetFormatPr defaultRowHeight="15" x14ac:dyDescent="0.25"/>
  <cols>
    <col min="2" max="2" width="15.28515625" customWidth="1"/>
    <col min="3" max="3" width="15.42578125" customWidth="1"/>
    <col min="4" max="4" width="21.85546875" customWidth="1"/>
    <col min="5" max="5" width="16" bestFit="1" customWidth="1"/>
    <col min="6" max="6" width="14.28515625" bestFit="1" customWidth="1"/>
  </cols>
  <sheetData>
    <row r="3" spans="2:5" x14ac:dyDescent="0.25">
      <c r="B3" s="4" t="s">
        <v>24</v>
      </c>
      <c r="C3" s="126">
        <v>4</v>
      </c>
      <c r="D3" s="126"/>
    </row>
    <row r="4" spans="2:5" x14ac:dyDescent="0.25">
      <c r="B4" s="4" t="s">
        <v>1</v>
      </c>
      <c r="C4" s="130" t="s">
        <v>84</v>
      </c>
      <c r="D4" s="130"/>
    </row>
    <row r="5" spans="2:5" x14ac:dyDescent="0.25">
      <c r="B5" s="4" t="s">
        <v>0</v>
      </c>
      <c r="C5" s="130" t="s">
        <v>80</v>
      </c>
      <c r="D5" s="130"/>
    </row>
    <row r="6" spans="2:5" x14ac:dyDescent="0.25">
      <c r="B6" s="69"/>
      <c r="C6" s="35"/>
      <c r="D6" s="35"/>
    </row>
    <row r="7" spans="2:5" x14ac:dyDescent="0.25">
      <c r="B7" s="69" t="s">
        <v>83</v>
      </c>
      <c r="C7" s="35"/>
      <c r="D7" s="35"/>
    </row>
    <row r="9" spans="2:5" x14ac:dyDescent="0.25">
      <c r="B9" s="122" t="s">
        <v>5</v>
      </c>
      <c r="C9" s="122"/>
      <c r="D9" s="117" t="s">
        <v>8</v>
      </c>
      <c r="E9" s="116" t="s">
        <v>2</v>
      </c>
    </row>
    <row r="10" spans="2:5" x14ac:dyDescent="0.25">
      <c r="B10" s="10" t="s">
        <v>6</v>
      </c>
      <c r="C10" s="10" t="s">
        <v>7</v>
      </c>
      <c r="D10" s="118"/>
      <c r="E10" s="116"/>
    </row>
    <row r="11" spans="2:5" x14ac:dyDescent="0.25">
      <c r="B11" s="5">
        <v>32057</v>
      </c>
      <c r="C11" s="5">
        <v>32125</v>
      </c>
      <c r="D11" s="5" t="s">
        <v>12</v>
      </c>
      <c r="E11" s="16">
        <f>(C11-B11)+1</f>
        <v>69</v>
      </c>
    </row>
    <row r="12" spans="2:5" x14ac:dyDescent="0.25">
      <c r="B12" s="5">
        <v>32126</v>
      </c>
      <c r="C12" s="5">
        <v>32195</v>
      </c>
      <c r="D12" s="5" t="s">
        <v>11</v>
      </c>
      <c r="E12" s="16">
        <f t="shared" ref="E12:E28" si="0">(C12-B12)+1</f>
        <v>70</v>
      </c>
    </row>
    <row r="13" spans="2:5" x14ac:dyDescent="0.25">
      <c r="B13" s="5">
        <v>32197</v>
      </c>
      <c r="C13" s="5">
        <v>32232</v>
      </c>
      <c r="D13" s="5" t="s">
        <v>12</v>
      </c>
      <c r="E13" s="16">
        <f t="shared" si="0"/>
        <v>36</v>
      </c>
    </row>
    <row r="14" spans="2:5" x14ac:dyDescent="0.25">
      <c r="B14" s="5">
        <v>32233</v>
      </c>
      <c r="C14" s="5">
        <v>32431</v>
      </c>
      <c r="D14" s="5" t="s">
        <v>85</v>
      </c>
      <c r="E14" s="16">
        <f t="shared" si="0"/>
        <v>199</v>
      </c>
    </row>
    <row r="15" spans="2:5" x14ac:dyDescent="0.25">
      <c r="B15" s="5">
        <v>32437</v>
      </c>
      <c r="C15" s="5">
        <v>32598</v>
      </c>
      <c r="D15" s="11" t="s">
        <v>11</v>
      </c>
      <c r="E15" s="16">
        <f t="shared" si="0"/>
        <v>162</v>
      </c>
    </row>
    <row r="16" spans="2:5" x14ac:dyDescent="0.25">
      <c r="B16" s="5">
        <v>32599</v>
      </c>
      <c r="C16" s="5">
        <v>32727</v>
      </c>
      <c r="D16" s="67" t="s">
        <v>11</v>
      </c>
      <c r="E16" s="16">
        <f t="shared" si="0"/>
        <v>129</v>
      </c>
    </row>
    <row r="17" spans="2:5" x14ac:dyDescent="0.25">
      <c r="B17" s="5">
        <v>32962</v>
      </c>
      <c r="C17" s="5">
        <v>33048</v>
      </c>
      <c r="D17" s="11" t="s">
        <v>9</v>
      </c>
      <c r="E17" s="16">
        <f t="shared" si="0"/>
        <v>87</v>
      </c>
    </row>
    <row r="18" spans="2:5" x14ac:dyDescent="0.25">
      <c r="B18" s="5">
        <v>33049</v>
      </c>
      <c r="C18" s="5">
        <v>33259</v>
      </c>
      <c r="D18" s="67" t="s">
        <v>9</v>
      </c>
      <c r="E18" s="16">
        <f t="shared" si="0"/>
        <v>211</v>
      </c>
    </row>
    <row r="19" spans="2:5" x14ac:dyDescent="0.25">
      <c r="B19" s="5">
        <v>33352</v>
      </c>
      <c r="C19" s="5">
        <v>33473</v>
      </c>
      <c r="D19" s="67" t="s">
        <v>9</v>
      </c>
      <c r="E19" s="16">
        <f t="shared" si="0"/>
        <v>122</v>
      </c>
    </row>
    <row r="20" spans="2:5" x14ac:dyDescent="0.25">
      <c r="B20" s="5">
        <v>33474</v>
      </c>
      <c r="C20" s="5">
        <v>33667</v>
      </c>
      <c r="D20" s="67" t="s">
        <v>9</v>
      </c>
      <c r="E20" s="16">
        <f t="shared" si="0"/>
        <v>194</v>
      </c>
    </row>
    <row r="21" spans="2:5" x14ac:dyDescent="0.25">
      <c r="B21" s="5">
        <v>34031</v>
      </c>
      <c r="C21" s="5">
        <v>34082</v>
      </c>
      <c r="D21" s="67" t="s">
        <v>9</v>
      </c>
      <c r="E21" s="16">
        <f t="shared" si="0"/>
        <v>52</v>
      </c>
    </row>
    <row r="22" spans="2:5" x14ac:dyDescent="0.25">
      <c r="B22" s="5">
        <v>34086</v>
      </c>
      <c r="C22" s="5">
        <v>34308</v>
      </c>
      <c r="D22" s="67" t="s">
        <v>9</v>
      </c>
      <c r="E22" s="16">
        <f t="shared" si="0"/>
        <v>223</v>
      </c>
    </row>
    <row r="23" spans="2:5" x14ac:dyDescent="0.25">
      <c r="B23" s="5">
        <v>34309</v>
      </c>
      <c r="C23" s="5">
        <v>34390</v>
      </c>
      <c r="D23" s="67" t="s">
        <v>9</v>
      </c>
      <c r="E23" s="16">
        <f t="shared" si="0"/>
        <v>82</v>
      </c>
    </row>
    <row r="24" spans="2:5" x14ac:dyDescent="0.25">
      <c r="B24" s="5">
        <v>34465</v>
      </c>
      <c r="C24" s="5">
        <v>34492</v>
      </c>
      <c r="D24" s="67" t="s">
        <v>9</v>
      </c>
      <c r="E24" s="16">
        <f t="shared" si="0"/>
        <v>28</v>
      </c>
    </row>
    <row r="25" spans="2:5" x14ac:dyDescent="0.25">
      <c r="B25" s="5">
        <v>34493</v>
      </c>
      <c r="C25" s="5">
        <v>34494</v>
      </c>
      <c r="D25" s="67" t="s">
        <v>9</v>
      </c>
      <c r="E25" s="16">
        <f t="shared" si="0"/>
        <v>2</v>
      </c>
    </row>
    <row r="26" spans="2:5" x14ac:dyDescent="0.25">
      <c r="B26" s="5">
        <v>34506</v>
      </c>
      <c r="C26" s="5">
        <v>34659</v>
      </c>
      <c r="D26" s="67" t="s">
        <v>9</v>
      </c>
      <c r="E26" s="16">
        <f t="shared" si="0"/>
        <v>154</v>
      </c>
    </row>
    <row r="27" spans="2:5" x14ac:dyDescent="0.25">
      <c r="B27" s="5">
        <v>34823</v>
      </c>
      <c r="C27" s="5">
        <v>35114</v>
      </c>
      <c r="D27" s="67" t="s">
        <v>9</v>
      </c>
      <c r="E27" s="16">
        <f t="shared" si="0"/>
        <v>292</v>
      </c>
    </row>
    <row r="28" spans="2:5" x14ac:dyDescent="0.25">
      <c r="B28" s="5">
        <v>37003</v>
      </c>
      <c r="C28" s="5">
        <v>37271</v>
      </c>
      <c r="D28" s="26" t="s">
        <v>10</v>
      </c>
      <c r="E28" s="16">
        <f t="shared" si="0"/>
        <v>269</v>
      </c>
    </row>
    <row r="29" spans="2:5" ht="15.75" x14ac:dyDescent="0.3">
      <c r="B29" s="123" t="s">
        <v>20</v>
      </c>
      <c r="C29" s="124"/>
      <c r="D29" s="125"/>
      <c r="E29" s="22">
        <f>SUM(E17:E28)</f>
        <v>1716</v>
      </c>
    </row>
    <row r="30" spans="2:5" ht="15.75" x14ac:dyDescent="0.3">
      <c r="B30" s="123" t="s">
        <v>21</v>
      </c>
      <c r="C30" s="124"/>
      <c r="D30" s="125"/>
      <c r="E30" s="23" t="str">
        <f>DATEDIF(0,E29,"y")&amp;" Y "&amp;DATEDIF(0,E29,"ym")&amp;" M "&amp;DATEDIF(0,E29,"md")&amp;" D "</f>
        <v xml:space="preserve">4 Y 8 M 11 D </v>
      </c>
    </row>
    <row r="31" spans="2:5" ht="15.75" x14ac:dyDescent="0.3">
      <c r="B31" s="63" t="s">
        <v>59</v>
      </c>
      <c r="C31" s="64"/>
      <c r="D31" s="65"/>
      <c r="E31" s="22">
        <f>SUM(E11:E16)</f>
        <v>665</v>
      </c>
    </row>
    <row r="32" spans="2:5" ht="15.75" x14ac:dyDescent="0.3">
      <c r="B32" s="63" t="s">
        <v>60</v>
      </c>
      <c r="C32" s="64"/>
      <c r="D32" s="65"/>
      <c r="E32" s="23" t="str">
        <f>DATEDIF(0,E31,"y")&amp;" Y "&amp;DATEDIF(0,E31,"ym")&amp;" M "&amp;DATEDIF(0,E31,"md")&amp;" D "</f>
        <v xml:space="preserve">1 Y 9 M 26 D </v>
      </c>
    </row>
    <row r="33" spans="2:7" ht="15.75" x14ac:dyDescent="0.3">
      <c r="B33" s="123" t="s">
        <v>22</v>
      </c>
      <c r="C33" s="124"/>
      <c r="D33" s="125"/>
      <c r="E33" s="22">
        <f>SUM(E11:E28)</f>
        <v>2381</v>
      </c>
    </row>
    <row r="34" spans="2:7" ht="15.75" x14ac:dyDescent="0.3">
      <c r="B34" s="123" t="s">
        <v>23</v>
      </c>
      <c r="C34" s="124"/>
      <c r="D34" s="125"/>
      <c r="E34" s="23" t="str">
        <f>DATEDIF(0,E33,"y")&amp;" Y "&amp;DATEDIF(0,E33,"ym")&amp;" M "&amp;DATEDIF(0,E33,"md")&amp;" D "</f>
        <v xml:space="preserve">6 Y 6 M 8 D </v>
      </c>
    </row>
    <row r="35" spans="2:7" ht="15.75" x14ac:dyDescent="0.3">
      <c r="B35" s="120" t="s">
        <v>26</v>
      </c>
      <c r="C35" s="120"/>
      <c r="D35" s="120"/>
      <c r="E35" s="43">
        <f>E33*2</f>
        <v>4762</v>
      </c>
    </row>
    <row r="36" spans="2:7" ht="15.75" x14ac:dyDescent="0.3">
      <c r="B36" s="120" t="s">
        <v>25</v>
      </c>
      <c r="C36" s="120"/>
      <c r="D36" s="120"/>
      <c r="E36" s="23" t="str">
        <f>DATEDIF(0,E35,"y")&amp;" Y "&amp;DATEDIF(0,E35,"ym")&amp;" M "&amp;DATEDIF(0,E35,"md")&amp;" D "</f>
        <v xml:space="preserve">13 Y 0 M 13 D </v>
      </c>
      <c r="G36" s="2"/>
    </row>
    <row r="38" spans="2:7" x14ac:dyDescent="0.25">
      <c r="G38" s="2"/>
    </row>
    <row r="39" spans="2:7" x14ac:dyDescent="0.25">
      <c r="B39" s="122" t="s">
        <v>27</v>
      </c>
      <c r="C39" s="122"/>
      <c r="D39" s="117" t="s">
        <v>28</v>
      </c>
      <c r="E39" s="117" t="s">
        <v>36</v>
      </c>
      <c r="F39" s="116" t="s">
        <v>2</v>
      </c>
    </row>
    <row r="40" spans="2:7" x14ac:dyDescent="0.25">
      <c r="B40" s="42" t="s">
        <v>6</v>
      </c>
      <c r="C40" s="42" t="s">
        <v>7</v>
      </c>
      <c r="D40" s="118"/>
      <c r="E40" s="118"/>
      <c r="F40" s="116"/>
    </row>
    <row r="41" spans="2:7" x14ac:dyDescent="0.25">
      <c r="B41" s="5">
        <v>38308</v>
      </c>
      <c r="C41" s="5">
        <v>43738</v>
      </c>
      <c r="D41" s="5" t="s">
        <v>87</v>
      </c>
      <c r="E41" s="1" t="s">
        <v>37</v>
      </c>
      <c r="F41" s="16">
        <f t="shared" ref="F41" si="1">(C41-B41)+1</f>
        <v>5431</v>
      </c>
    </row>
    <row r="42" spans="2:7" x14ac:dyDescent="0.25">
      <c r="B42" s="5"/>
      <c r="C42" s="5"/>
      <c r="D42" s="5"/>
      <c r="E42" s="1"/>
      <c r="F42" s="16"/>
    </row>
    <row r="43" spans="2:7" ht="15.75" x14ac:dyDescent="0.3">
      <c r="B43" s="120" t="s">
        <v>32</v>
      </c>
      <c r="C43" s="120"/>
      <c r="D43" s="120"/>
      <c r="E43" s="120"/>
      <c r="F43" s="24">
        <f>SUM(F41:F42)</f>
        <v>5431</v>
      </c>
    </row>
    <row r="44" spans="2:7" ht="15.75" x14ac:dyDescent="0.3">
      <c r="B44" s="120" t="s">
        <v>33</v>
      </c>
      <c r="C44" s="120"/>
      <c r="D44" s="120"/>
      <c r="E44" s="120"/>
      <c r="F44" s="23" t="str">
        <f>DATEDIF(0,F43,"y")&amp;" Y "&amp;DATEDIF(0,F43,"ym")&amp;" M "&amp;DATEDIF(0,F43,"md")&amp;" D "</f>
        <v xml:space="preserve">14 Y 10 M 13 D </v>
      </c>
    </row>
    <row r="46" spans="2:7" x14ac:dyDescent="0.25">
      <c r="B46" s="45" t="s">
        <v>55</v>
      </c>
    </row>
    <row r="47" spans="2:7" ht="33" customHeight="1" x14ac:dyDescent="0.25">
      <c r="B47" s="129" t="s">
        <v>89</v>
      </c>
      <c r="C47" s="129"/>
      <c r="D47" s="129"/>
      <c r="E47" s="129"/>
      <c r="F47" s="129"/>
    </row>
    <row r="48" spans="2:7" ht="37.5" customHeight="1" x14ac:dyDescent="0.25">
      <c r="B48" s="129"/>
      <c r="C48" s="129"/>
      <c r="D48" s="129"/>
      <c r="E48" s="129"/>
      <c r="F48" s="129"/>
    </row>
    <row r="49" spans="2:6" x14ac:dyDescent="0.25">
      <c r="B49" s="77"/>
      <c r="C49" s="77"/>
      <c r="D49" s="77"/>
      <c r="E49" s="77"/>
      <c r="F49" s="77"/>
    </row>
    <row r="50" spans="2:6" x14ac:dyDescent="0.25">
      <c r="B50" s="129" t="s">
        <v>86</v>
      </c>
      <c r="C50" s="129"/>
      <c r="D50" s="129"/>
      <c r="E50" s="129"/>
      <c r="F50" s="129"/>
    </row>
    <row r="51" spans="2:6" x14ac:dyDescent="0.25">
      <c r="B51" s="77"/>
      <c r="C51" s="77"/>
      <c r="D51" s="77"/>
      <c r="E51" s="77"/>
      <c r="F51" s="77"/>
    </row>
    <row r="52" spans="2:6" x14ac:dyDescent="0.25">
      <c r="B52" s="129" t="s">
        <v>88</v>
      </c>
      <c r="C52" s="129"/>
      <c r="D52" s="129"/>
      <c r="E52" s="129"/>
      <c r="F52" s="129"/>
    </row>
    <row r="53" spans="2:6" x14ac:dyDescent="0.25">
      <c r="B53" s="76"/>
      <c r="C53" s="76"/>
      <c r="D53" s="76"/>
      <c r="E53" s="76"/>
      <c r="F53" s="76"/>
    </row>
    <row r="54" spans="2:6" x14ac:dyDescent="0.25">
      <c r="B54" s="119" t="s">
        <v>34</v>
      </c>
      <c r="C54" s="119"/>
      <c r="D54" s="119"/>
      <c r="E54" s="119"/>
      <c r="F54" s="24">
        <f>E35+F43</f>
        <v>10193</v>
      </c>
    </row>
    <row r="55" spans="2:6" ht="15.75" x14ac:dyDescent="0.3">
      <c r="B55" s="119" t="s">
        <v>35</v>
      </c>
      <c r="C55" s="119"/>
      <c r="D55" s="119"/>
      <c r="E55" s="119"/>
      <c r="F55" s="23" t="str">
        <f>DATEDIF(0,F54,"y")&amp;" Y "&amp;DATEDIF(0,F54,"ym")&amp;" M "&amp;DATEDIF(0,F54,"md")&amp;" D "</f>
        <v xml:space="preserve">27 Y 10 M 27 D </v>
      </c>
    </row>
  </sheetData>
  <mergeCells count="23">
    <mergeCell ref="C3:D3"/>
    <mergeCell ref="C4:D4"/>
    <mergeCell ref="C5:D5"/>
    <mergeCell ref="B47:F48"/>
    <mergeCell ref="B50:F50"/>
    <mergeCell ref="F39:F40"/>
    <mergeCell ref="B43:E43"/>
    <mergeCell ref="B44:E44"/>
    <mergeCell ref="B54:E54"/>
    <mergeCell ref="B55:E55"/>
    <mergeCell ref="B52:F52"/>
    <mergeCell ref="E9:E10"/>
    <mergeCell ref="B29:D29"/>
    <mergeCell ref="B30:D30"/>
    <mergeCell ref="B39:C39"/>
    <mergeCell ref="D39:D40"/>
    <mergeCell ref="E39:E40"/>
    <mergeCell ref="B35:D35"/>
    <mergeCell ref="B36:D36"/>
    <mergeCell ref="B33:D33"/>
    <mergeCell ref="B34:D34"/>
    <mergeCell ref="B9:C9"/>
    <mergeCell ref="D9:D10"/>
  </mergeCells>
  <pageMargins left="0.36" right="0.24" top="0.32" bottom="0.4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1"/>
  <sheetViews>
    <sheetView workbookViewId="0">
      <selection activeCell="B30" sqref="B30:B31"/>
    </sheetView>
  </sheetViews>
  <sheetFormatPr defaultRowHeight="15" x14ac:dyDescent="0.25"/>
  <cols>
    <col min="2" max="2" width="14.5703125" customWidth="1"/>
    <col min="3" max="3" width="14.140625" customWidth="1"/>
    <col min="4" max="4" width="23" bestFit="1" customWidth="1"/>
    <col min="5" max="6" width="14.28515625" bestFit="1" customWidth="1"/>
  </cols>
  <sheetData>
    <row r="3" spans="2:5" x14ac:dyDescent="0.25">
      <c r="B3" s="4" t="s">
        <v>24</v>
      </c>
      <c r="C3" s="126">
        <v>5</v>
      </c>
      <c r="D3" s="126"/>
    </row>
    <row r="4" spans="2:5" x14ac:dyDescent="0.25">
      <c r="B4" s="4" t="s">
        <v>1</v>
      </c>
      <c r="C4" s="131" t="s">
        <v>90</v>
      </c>
      <c r="D4" s="132"/>
    </row>
    <row r="5" spans="2:5" x14ac:dyDescent="0.25">
      <c r="B5" s="4" t="s">
        <v>0</v>
      </c>
      <c r="C5" s="131" t="s">
        <v>91</v>
      </c>
      <c r="D5" s="132"/>
    </row>
    <row r="6" spans="2:5" x14ac:dyDescent="0.25">
      <c r="B6" s="69"/>
      <c r="C6" s="41"/>
      <c r="D6" s="41"/>
    </row>
    <row r="7" spans="2:5" x14ac:dyDescent="0.25">
      <c r="B7" s="69" t="s">
        <v>70</v>
      </c>
      <c r="C7" s="41"/>
      <c r="D7" s="41"/>
    </row>
    <row r="9" spans="2:5" x14ac:dyDescent="0.25">
      <c r="B9" s="122" t="s">
        <v>5</v>
      </c>
      <c r="C9" s="122"/>
      <c r="D9" s="117" t="s">
        <v>8</v>
      </c>
      <c r="E9" s="116" t="s">
        <v>2</v>
      </c>
    </row>
    <row r="10" spans="2:5" x14ac:dyDescent="0.25">
      <c r="B10" s="10" t="s">
        <v>6</v>
      </c>
      <c r="C10" s="10" t="s">
        <v>7</v>
      </c>
      <c r="D10" s="118"/>
      <c r="E10" s="116"/>
    </row>
    <row r="11" spans="2:5" x14ac:dyDescent="0.25">
      <c r="B11" s="5">
        <v>40170</v>
      </c>
      <c r="C11" s="5">
        <v>40236</v>
      </c>
      <c r="D11" s="12" t="s">
        <v>13</v>
      </c>
      <c r="E11" s="16">
        <f t="shared" ref="E11:E27" si="0">(C11-B11)+1</f>
        <v>67</v>
      </c>
    </row>
    <row r="12" spans="2:5" x14ac:dyDescent="0.25">
      <c r="B12" s="5">
        <v>38192</v>
      </c>
      <c r="C12" s="5">
        <v>38307</v>
      </c>
      <c r="D12" s="83" t="s">
        <v>13</v>
      </c>
      <c r="E12" s="16">
        <f t="shared" si="0"/>
        <v>116</v>
      </c>
    </row>
    <row r="13" spans="2:5" x14ac:dyDescent="0.25">
      <c r="B13" s="5">
        <v>38092</v>
      </c>
      <c r="C13" s="5">
        <v>38187</v>
      </c>
      <c r="D13" s="83" t="s">
        <v>13</v>
      </c>
      <c r="E13" s="16">
        <f t="shared" si="0"/>
        <v>96</v>
      </c>
    </row>
    <row r="14" spans="2:5" x14ac:dyDescent="0.25">
      <c r="B14" s="5">
        <v>37946</v>
      </c>
      <c r="C14" s="5">
        <v>38029</v>
      </c>
      <c r="D14" s="11" t="s">
        <v>13</v>
      </c>
      <c r="E14" s="16">
        <f t="shared" si="0"/>
        <v>84</v>
      </c>
    </row>
    <row r="15" spans="2:5" x14ac:dyDescent="0.25">
      <c r="B15" s="5">
        <v>37733</v>
      </c>
      <c r="C15" s="5">
        <v>37838</v>
      </c>
      <c r="D15" s="11" t="s">
        <v>13</v>
      </c>
      <c r="E15" s="16">
        <f t="shared" si="0"/>
        <v>106</v>
      </c>
    </row>
    <row r="16" spans="2:5" x14ac:dyDescent="0.25">
      <c r="B16" s="5">
        <v>37561</v>
      </c>
      <c r="C16" s="5">
        <v>37657</v>
      </c>
      <c r="D16" s="82" t="s">
        <v>13</v>
      </c>
      <c r="E16" s="16">
        <f t="shared" si="0"/>
        <v>97</v>
      </c>
    </row>
    <row r="17" spans="2:5" x14ac:dyDescent="0.25">
      <c r="B17" s="5">
        <v>37359</v>
      </c>
      <c r="C17" s="5">
        <v>37462</v>
      </c>
      <c r="D17" s="82" t="s">
        <v>13</v>
      </c>
      <c r="E17" s="16">
        <f t="shared" si="0"/>
        <v>104</v>
      </c>
    </row>
    <row r="18" spans="2:5" x14ac:dyDescent="0.25">
      <c r="B18" s="5">
        <v>37184</v>
      </c>
      <c r="C18" s="5">
        <v>37258</v>
      </c>
      <c r="D18" s="82" t="s">
        <v>13</v>
      </c>
      <c r="E18" s="16">
        <f t="shared" si="0"/>
        <v>75</v>
      </c>
    </row>
    <row r="19" spans="2:5" x14ac:dyDescent="0.25">
      <c r="B19" s="5">
        <v>36967</v>
      </c>
      <c r="C19" s="5">
        <v>37096</v>
      </c>
      <c r="D19" s="82" t="s">
        <v>13</v>
      </c>
      <c r="E19" s="16">
        <f t="shared" si="0"/>
        <v>130</v>
      </c>
    </row>
    <row r="20" spans="2:5" x14ac:dyDescent="0.25">
      <c r="B20" s="5">
        <v>36640</v>
      </c>
      <c r="C20" s="5">
        <v>36813</v>
      </c>
      <c r="D20" s="82" t="s">
        <v>13</v>
      </c>
      <c r="E20" s="16">
        <f t="shared" si="0"/>
        <v>174</v>
      </c>
    </row>
    <row r="21" spans="2:5" x14ac:dyDescent="0.25">
      <c r="B21" s="5">
        <v>36116</v>
      </c>
      <c r="C21" s="5">
        <v>36242</v>
      </c>
      <c r="D21" s="82" t="s">
        <v>13</v>
      </c>
      <c r="E21" s="16">
        <f t="shared" si="0"/>
        <v>127</v>
      </c>
    </row>
    <row r="22" spans="2:5" x14ac:dyDescent="0.25">
      <c r="B22" s="5">
        <v>35851</v>
      </c>
      <c r="C22" s="5">
        <v>36046</v>
      </c>
      <c r="D22" s="82" t="s">
        <v>13</v>
      </c>
      <c r="E22" s="16">
        <f t="shared" si="0"/>
        <v>196</v>
      </c>
    </row>
    <row r="23" spans="2:5" x14ac:dyDescent="0.25">
      <c r="B23" s="5">
        <v>35674</v>
      </c>
      <c r="C23" s="5">
        <v>35775</v>
      </c>
      <c r="D23" s="82" t="s">
        <v>13</v>
      </c>
      <c r="E23" s="16">
        <f t="shared" si="0"/>
        <v>102</v>
      </c>
    </row>
    <row r="24" spans="2:5" x14ac:dyDescent="0.25">
      <c r="B24" s="5">
        <v>35479</v>
      </c>
      <c r="C24" s="5">
        <v>35564</v>
      </c>
      <c r="D24" s="82" t="s">
        <v>13</v>
      </c>
      <c r="E24" s="16">
        <f t="shared" si="0"/>
        <v>86</v>
      </c>
    </row>
    <row r="25" spans="2:5" x14ac:dyDescent="0.25">
      <c r="B25" s="5">
        <v>35321</v>
      </c>
      <c r="C25" s="5">
        <v>35382</v>
      </c>
      <c r="D25" s="82" t="s">
        <v>13</v>
      </c>
      <c r="E25" s="16">
        <f t="shared" si="0"/>
        <v>62</v>
      </c>
    </row>
    <row r="26" spans="2:5" x14ac:dyDescent="0.25">
      <c r="B26" s="5">
        <v>35224</v>
      </c>
      <c r="C26" s="5">
        <v>35320</v>
      </c>
      <c r="D26" s="82" t="s">
        <v>13</v>
      </c>
      <c r="E26" s="16">
        <f t="shared" si="0"/>
        <v>97</v>
      </c>
    </row>
    <row r="27" spans="2:5" x14ac:dyDescent="0.25">
      <c r="B27" s="5">
        <v>34804</v>
      </c>
      <c r="C27" s="5">
        <v>34984</v>
      </c>
      <c r="D27" s="82" t="s">
        <v>14</v>
      </c>
      <c r="E27" s="16">
        <f t="shared" si="0"/>
        <v>181</v>
      </c>
    </row>
    <row r="28" spans="2:5" ht="15.75" x14ac:dyDescent="0.3">
      <c r="B28" s="123" t="s">
        <v>20</v>
      </c>
      <c r="C28" s="124"/>
      <c r="D28" s="125"/>
      <c r="E28" s="22">
        <f>SUM(E11:E27)</f>
        <v>1900</v>
      </c>
    </row>
    <row r="29" spans="2:5" ht="15.75" x14ac:dyDescent="0.3">
      <c r="B29" s="123" t="s">
        <v>21</v>
      </c>
      <c r="C29" s="124"/>
      <c r="D29" s="125"/>
      <c r="E29" s="23" t="str">
        <f>DATEDIF(0,E28,"y")&amp;" Y "&amp;DATEDIF(0,E28,"ym")&amp;" M "&amp;DATEDIF(0,E28,"md")&amp;" D "</f>
        <v xml:space="preserve">5 Y 2 M 14 D </v>
      </c>
    </row>
    <row r="30" spans="2:5" ht="15.75" x14ac:dyDescent="0.3">
      <c r="B30" s="78" t="s">
        <v>59</v>
      </c>
      <c r="C30" s="78"/>
      <c r="D30" s="78"/>
      <c r="E30" s="22">
        <v>0</v>
      </c>
    </row>
    <row r="31" spans="2:5" ht="15.75" x14ac:dyDescent="0.3">
      <c r="B31" s="78" t="s">
        <v>60</v>
      </c>
      <c r="C31" s="78"/>
      <c r="D31" s="78"/>
      <c r="E31" s="23" t="str">
        <f>DATEDIF(0,E30,"y")&amp;" Y "&amp;DATEDIF(0,E30,"ym")&amp;" M "&amp;DATEDIF(0,E30,"md")&amp;" D "</f>
        <v xml:space="preserve">0 Y 0 M 0 D </v>
      </c>
    </row>
    <row r="32" spans="2:5" ht="15.75" x14ac:dyDescent="0.3">
      <c r="B32" s="123" t="s">
        <v>22</v>
      </c>
      <c r="C32" s="124"/>
      <c r="D32" s="125"/>
      <c r="E32" s="22">
        <f>SUM(E11:E27)</f>
        <v>1900</v>
      </c>
    </row>
    <row r="33" spans="2:7" ht="15.75" x14ac:dyDescent="0.3">
      <c r="B33" s="123" t="s">
        <v>23</v>
      </c>
      <c r="C33" s="124"/>
      <c r="D33" s="125"/>
      <c r="E33" s="23" t="str">
        <f>DATEDIF(0,E32,"y")&amp;" Y "&amp;DATEDIF(0,E32,"ym")&amp;" M "&amp;DATEDIF(0,E32,"md")&amp;" D "</f>
        <v xml:space="preserve">5 Y 2 M 14 D </v>
      </c>
    </row>
    <row r="34" spans="2:7" ht="15.75" x14ac:dyDescent="0.3">
      <c r="B34" s="120" t="s">
        <v>26</v>
      </c>
      <c r="C34" s="120"/>
      <c r="D34" s="120"/>
      <c r="E34" s="43">
        <f>E32*2</f>
        <v>3800</v>
      </c>
    </row>
    <row r="35" spans="2:7" ht="15.75" x14ac:dyDescent="0.3">
      <c r="B35" s="120" t="s">
        <v>25</v>
      </c>
      <c r="C35" s="120"/>
      <c r="D35" s="120"/>
      <c r="E35" s="23" t="str">
        <f>DATEDIF(0,E34,"y")&amp;" Y "&amp;DATEDIF(0,E34,"ym")&amp;" M "&amp;DATEDIF(0,E34,"md")&amp;" D "</f>
        <v xml:space="preserve">10 Y 4 M 27 D </v>
      </c>
      <c r="G35" s="2"/>
    </row>
    <row r="37" spans="2:7" x14ac:dyDescent="0.25">
      <c r="G37" s="2"/>
    </row>
    <row r="38" spans="2:7" x14ac:dyDescent="0.25">
      <c r="B38" s="122" t="s">
        <v>27</v>
      </c>
      <c r="C38" s="122"/>
      <c r="D38" s="117" t="s">
        <v>28</v>
      </c>
      <c r="E38" s="117" t="s">
        <v>36</v>
      </c>
      <c r="F38" s="116" t="s">
        <v>2</v>
      </c>
    </row>
    <row r="39" spans="2:7" x14ac:dyDescent="0.25">
      <c r="B39" s="42" t="s">
        <v>6</v>
      </c>
      <c r="C39" s="42" t="s">
        <v>7</v>
      </c>
      <c r="D39" s="118"/>
      <c r="E39" s="118"/>
      <c r="F39" s="116"/>
    </row>
    <row r="40" spans="2:7" x14ac:dyDescent="0.25">
      <c r="B40" s="5">
        <v>38453</v>
      </c>
      <c r="C40" s="5">
        <v>38868</v>
      </c>
      <c r="D40" s="5" t="s">
        <v>30</v>
      </c>
      <c r="E40" s="82" t="s">
        <v>92</v>
      </c>
      <c r="F40" s="16">
        <f t="shared" ref="F40:F42" si="1">(C40-B40)+1</f>
        <v>416</v>
      </c>
    </row>
    <row r="41" spans="2:7" x14ac:dyDescent="0.25">
      <c r="B41" s="5">
        <v>38869</v>
      </c>
      <c r="C41" s="5">
        <v>40558</v>
      </c>
      <c r="D41" s="5" t="s">
        <v>42</v>
      </c>
      <c r="E41" s="82" t="s">
        <v>92</v>
      </c>
      <c r="F41" s="16">
        <f t="shared" si="1"/>
        <v>1690</v>
      </c>
    </row>
    <row r="42" spans="2:7" ht="30" x14ac:dyDescent="0.25">
      <c r="B42" s="5">
        <v>40559</v>
      </c>
      <c r="C42" s="5">
        <v>44375</v>
      </c>
      <c r="D42" s="5" t="s">
        <v>31</v>
      </c>
      <c r="E42" s="92" t="s">
        <v>94</v>
      </c>
      <c r="F42" s="16">
        <f t="shared" si="1"/>
        <v>3817</v>
      </c>
    </row>
    <row r="43" spans="2:7" x14ac:dyDescent="0.25">
      <c r="B43" s="5"/>
      <c r="C43" s="5"/>
      <c r="D43" s="5"/>
      <c r="E43" s="1"/>
      <c r="F43" s="16"/>
    </row>
    <row r="44" spans="2:7" ht="15.75" x14ac:dyDescent="0.3">
      <c r="B44" s="120" t="s">
        <v>32</v>
      </c>
      <c r="C44" s="120"/>
      <c r="D44" s="120"/>
      <c r="E44" s="120"/>
      <c r="F44" s="24">
        <f>SUM(F40:F43)</f>
        <v>5923</v>
      </c>
    </row>
    <row r="45" spans="2:7" ht="15.75" x14ac:dyDescent="0.3">
      <c r="B45" s="120" t="s">
        <v>33</v>
      </c>
      <c r="C45" s="120"/>
      <c r="D45" s="120"/>
      <c r="E45" s="120"/>
      <c r="F45" s="23" t="str">
        <f>DATEDIF(0,F44,"y")&amp;" Y "&amp;DATEDIF(0,F44,"ym")&amp;" M "&amp;DATEDIF(0,F44,"md")&amp;" D "</f>
        <v xml:space="preserve">16 Y 2 M 19 D </v>
      </c>
    </row>
    <row r="47" spans="2:7" x14ac:dyDescent="0.25">
      <c r="B47" s="45" t="s">
        <v>55</v>
      </c>
    </row>
    <row r="48" spans="2:7" x14ac:dyDescent="0.25">
      <c r="B48" s="90" t="s">
        <v>93</v>
      </c>
    </row>
    <row r="50" spans="2:6" x14ac:dyDescent="0.25">
      <c r="B50" s="119" t="s">
        <v>34</v>
      </c>
      <c r="C50" s="119"/>
      <c r="D50" s="119"/>
      <c r="E50" s="119"/>
      <c r="F50" s="24">
        <f>E34+F44</f>
        <v>9723</v>
      </c>
    </row>
    <row r="51" spans="2:6" ht="15.75" x14ac:dyDescent="0.3">
      <c r="B51" s="119" t="s">
        <v>35</v>
      </c>
      <c r="C51" s="119"/>
      <c r="D51" s="119"/>
      <c r="E51" s="119"/>
      <c r="F51" s="23" t="str">
        <f>DATEDIF(0,F50,"y")&amp;" Y "&amp;DATEDIF(0,F50,"ym")&amp;" M "&amp;DATEDIF(0,F50,"md")&amp;" D "</f>
        <v xml:space="preserve">26 Y 7 M 14 D </v>
      </c>
    </row>
  </sheetData>
  <sortState ref="B11:E27">
    <sortCondition descending="1" ref="B11"/>
  </sortState>
  <mergeCells count="20">
    <mergeCell ref="B44:E44"/>
    <mergeCell ref="B45:E45"/>
    <mergeCell ref="B50:E50"/>
    <mergeCell ref="B51:E51"/>
    <mergeCell ref="C3:D3"/>
    <mergeCell ref="B38:C38"/>
    <mergeCell ref="D38:D39"/>
    <mergeCell ref="E38:E39"/>
    <mergeCell ref="C4:D4"/>
    <mergeCell ref="F38:F39"/>
    <mergeCell ref="B34:D34"/>
    <mergeCell ref="B35:D35"/>
    <mergeCell ref="E9:E10"/>
    <mergeCell ref="C5:D5"/>
    <mergeCell ref="B28:D28"/>
    <mergeCell ref="B29:D29"/>
    <mergeCell ref="B32:D32"/>
    <mergeCell ref="B33:D33"/>
    <mergeCell ref="B9:C9"/>
    <mergeCell ref="D9:D10"/>
  </mergeCells>
  <pageMargins left="0.49" right="0.38" top="0.53" bottom="0.4" header="0.3" footer="0.3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49"/>
  <sheetViews>
    <sheetView topLeftCell="A37" workbookViewId="0">
      <selection activeCell="B47" sqref="B47:E48"/>
    </sheetView>
  </sheetViews>
  <sheetFormatPr defaultRowHeight="15" x14ac:dyDescent="0.25"/>
  <cols>
    <col min="2" max="2" width="16.5703125" customWidth="1"/>
    <col min="3" max="3" width="17.5703125" customWidth="1"/>
    <col min="4" max="4" width="19.140625" customWidth="1"/>
    <col min="5" max="5" width="14.140625" customWidth="1"/>
    <col min="6" max="6" width="13.28515625" bestFit="1" customWidth="1"/>
  </cols>
  <sheetData>
    <row r="3" spans="2:5" x14ac:dyDescent="0.25">
      <c r="B3" s="32" t="s">
        <v>24</v>
      </c>
      <c r="C3" s="126">
        <v>6</v>
      </c>
      <c r="D3" s="126"/>
    </row>
    <row r="4" spans="2:5" x14ac:dyDescent="0.25">
      <c r="B4" s="4" t="s">
        <v>1</v>
      </c>
      <c r="C4" s="130" t="s">
        <v>96</v>
      </c>
      <c r="D4" s="130"/>
    </row>
    <row r="5" spans="2:5" x14ac:dyDescent="0.25">
      <c r="B5" s="4" t="s">
        <v>0</v>
      </c>
      <c r="C5" s="130" t="s">
        <v>95</v>
      </c>
      <c r="D5" s="130"/>
    </row>
    <row r="6" spans="2:5" x14ac:dyDescent="0.25">
      <c r="B6" s="69"/>
      <c r="C6" s="35"/>
      <c r="D6" s="35"/>
    </row>
    <row r="7" spans="2:5" x14ac:dyDescent="0.25">
      <c r="B7" s="69" t="s">
        <v>83</v>
      </c>
      <c r="C7" s="35"/>
      <c r="D7" s="35"/>
    </row>
    <row r="9" spans="2:5" x14ac:dyDescent="0.25">
      <c r="B9" s="122" t="s">
        <v>5</v>
      </c>
      <c r="C9" s="122"/>
      <c r="D9" s="117" t="s">
        <v>8</v>
      </c>
      <c r="E9" s="116" t="s">
        <v>2</v>
      </c>
    </row>
    <row r="10" spans="2:5" x14ac:dyDescent="0.25">
      <c r="B10" s="10" t="s">
        <v>6</v>
      </c>
      <c r="C10" s="10" t="s">
        <v>7</v>
      </c>
      <c r="D10" s="118"/>
      <c r="E10" s="116"/>
    </row>
    <row r="11" spans="2:5" x14ac:dyDescent="0.25">
      <c r="B11" s="5">
        <v>41163</v>
      </c>
      <c r="C11" s="5">
        <v>41190</v>
      </c>
      <c r="D11" s="83" t="s">
        <v>10</v>
      </c>
      <c r="E11" s="16">
        <f t="shared" ref="E11:E29" si="0">(C11-B11)+1</f>
        <v>28</v>
      </c>
    </row>
    <row r="12" spans="2:5" x14ac:dyDescent="0.25">
      <c r="B12" s="5">
        <v>40985</v>
      </c>
      <c r="C12" s="5">
        <v>41044</v>
      </c>
      <c r="D12" s="83" t="s">
        <v>10</v>
      </c>
      <c r="E12" s="16">
        <f t="shared" si="0"/>
        <v>60</v>
      </c>
    </row>
    <row r="13" spans="2:5" x14ac:dyDescent="0.25">
      <c r="B13" s="5">
        <v>40884</v>
      </c>
      <c r="C13" s="5">
        <v>40967</v>
      </c>
      <c r="D13" s="83" t="s">
        <v>10</v>
      </c>
      <c r="E13" s="16">
        <f t="shared" si="0"/>
        <v>84</v>
      </c>
    </row>
    <row r="14" spans="2:5" x14ac:dyDescent="0.25">
      <c r="B14" s="5">
        <v>40738</v>
      </c>
      <c r="C14" s="5">
        <v>40837</v>
      </c>
      <c r="D14" s="83" t="s">
        <v>10</v>
      </c>
      <c r="E14" s="16">
        <f t="shared" si="0"/>
        <v>100</v>
      </c>
    </row>
    <row r="15" spans="2:5" x14ac:dyDescent="0.25">
      <c r="B15" s="5">
        <v>40421</v>
      </c>
      <c r="C15" s="5">
        <v>40595</v>
      </c>
      <c r="D15" s="83" t="s">
        <v>10</v>
      </c>
      <c r="E15" s="16">
        <f t="shared" si="0"/>
        <v>175</v>
      </c>
    </row>
    <row r="16" spans="2:5" x14ac:dyDescent="0.25">
      <c r="B16" s="5">
        <v>40196</v>
      </c>
      <c r="C16" s="5">
        <v>40318</v>
      </c>
      <c r="D16" s="83" t="s">
        <v>10</v>
      </c>
      <c r="E16" s="16">
        <f t="shared" si="0"/>
        <v>123</v>
      </c>
    </row>
    <row r="17" spans="2:5" x14ac:dyDescent="0.25">
      <c r="B17" s="5">
        <v>40042</v>
      </c>
      <c r="C17" s="5">
        <v>40089</v>
      </c>
      <c r="D17" s="83" t="s">
        <v>10</v>
      </c>
      <c r="E17" s="16">
        <f t="shared" si="0"/>
        <v>48</v>
      </c>
    </row>
    <row r="18" spans="2:5" x14ac:dyDescent="0.25">
      <c r="B18" s="5">
        <v>40042</v>
      </c>
      <c r="C18" s="5">
        <v>40089</v>
      </c>
      <c r="D18" s="83" t="s">
        <v>10</v>
      </c>
      <c r="E18" s="16">
        <f t="shared" si="0"/>
        <v>48</v>
      </c>
    </row>
    <row r="19" spans="2:5" x14ac:dyDescent="0.25">
      <c r="B19" s="5">
        <v>39559</v>
      </c>
      <c r="C19" s="5">
        <v>39644</v>
      </c>
      <c r="D19" s="12" t="s">
        <v>10</v>
      </c>
      <c r="E19" s="16">
        <f t="shared" si="0"/>
        <v>86</v>
      </c>
    </row>
    <row r="20" spans="2:5" x14ac:dyDescent="0.25">
      <c r="B20" s="5">
        <v>39559</v>
      </c>
      <c r="C20" s="5">
        <v>39644</v>
      </c>
      <c r="D20" s="13" t="s">
        <v>10</v>
      </c>
      <c r="E20" s="16">
        <f t="shared" si="0"/>
        <v>86</v>
      </c>
    </row>
    <row r="21" spans="2:5" x14ac:dyDescent="0.25">
      <c r="B21" s="5">
        <v>39393</v>
      </c>
      <c r="C21" s="5">
        <v>39502</v>
      </c>
      <c r="D21" s="13" t="s">
        <v>9</v>
      </c>
      <c r="E21" s="16">
        <f t="shared" si="0"/>
        <v>110</v>
      </c>
    </row>
    <row r="22" spans="2:5" x14ac:dyDescent="0.25">
      <c r="B22" s="5">
        <v>38839</v>
      </c>
      <c r="C22" s="5">
        <v>38973</v>
      </c>
      <c r="D22" s="81" t="s">
        <v>9</v>
      </c>
      <c r="E22" s="16">
        <f t="shared" si="0"/>
        <v>135</v>
      </c>
    </row>
    <row r="23" spans="2:5" x14ac:dyDescent="0.25">
      <c r="B23" s="5">
        <v>39055</v>
      </c>
      <c r="C23" s="5">
        <v>39211</v>
      </c>
      <c r="D23" s="13" t="s">
        <v>11</v>
      </c>
      <c r="E23" s="16">
        <f t="shared" si="0"/>
        <v>157</v>
      </c>
    </row>
    <row r="24" spans="2:5" x14ac:dyDescent="0.25">
      <c r="B24" s="5">
        <v>38747</v>
      </c>
      <c r="C24" s="5">
        <v>38838</v>
      </c>
      <c r="D24" s="81" t="s">
        <v>11</v>
      </c>
      <c r="E24" s="16">
        <f t="shared" si="0"/>
        <v>92</v>
      </c>
    </row>
    <row r="25" spans="2:5" x14ac:dyDescent="0.25">
      <c r="B25" s="5">
        <v>38599</v>
      </c>
      <c r="C25" s="5">
        <v>38670</v>
      </c>
      <c r="D25" s="81" t="s">
        <v>11</v>
      </c>
      <c r="E25" s="16">
        <f t="shared" si="0"/>
        <v>72</v>
      </c>
    </row>
    <row r="26" spans="2:5" x14ac:dyDescent="0.25">
      <c r="B26" s="5">
        <v>38215</v>
      </c>
      <c r="C26" s="5">
        <v>38428</v>
      </c>
      <c r="D26" s="81" t="s">
        <v>11</v>
      </c>
      <c r="E26" s="16">
        <f t="shared" si="0"/>
        <v>214</v>
      </c>
    </row>
    <row r="27" spans="2:5" x14ac:dyDescent="0.25">
      <c r="B27" s="5">
        <v>37487</v>
      </c>
      <c r="C27" s="5">
        <v>37793</v>
      </c>
      <c r="D27" s="81" t="s">
        <v>12</v>
      </c>
      <c r="E27" s="16">
        <f t="shared" si="0"/>
        <v>307</v>
      </c>
    </row>
    <row r="28" spans="2:5" x14ac:dyDescent="0.25">
      <c r="B28" s="5">
        <v>37274</v>
      </c>
      <c r="C28" s="5">
        <v>37368</v>
      </c>
      <c r="D28" s="81" t="s">
        <v>12</v>
      </c>
      <c r="E28" s="16">
        <f t="shared" si="0"/>
        <v>95</v>
      </c>
    </row>
    <row r="29" spans="2:5" x14ac:dyDescent="0.25">
      <c r="B29" s="5">
        <v>36854</v>
      </c>
      <c r="C29" s="5">
        <v>37007</v>
      </c>
      <c r="D29" s="81" t="s">
        <v>12</v>
      </c>
      <c r="E29" s="16">
        <f t="shared" si="0"/>
        <v>154</v>
      </c>
    </row>
    <row r="30" spans="2:5" ht="15.75" x14ac:dyDescent="0.3">
      <c r="B30" s="123" t="s">
        <v>20</v>
      </c>
      <c r="C30" s="124"/>
      <c r="D30" s="125"/>
      <c r="E30" s="22">
        <f>SUM(E11:E22)</f>
        <v>1083</v>
      </c>
    </row>
    <row r="31" spans="2:5" ht="15.75" x14ac:dyDescent="0.3">
      <c r="B31" s="123" t="s">
        <v>21</v>
      </c>
      <c r="C31" s="124"/>
      <c r="D31" s="125"/>
      <c r="E31" s="23" t="str">
        <f>DATEDIF(0,E30,"y")&amp;" Y "&amp;DATEDIF(0,E30,"ym")&amp;" M "&amp;DATEDIF(0,E30,"md")&amp;" D "</f>
        <v xml:space="preserve">2 Y 11 M 18 D </v>
      </c>
    </row>
    <row r="32" spans="2:5" ht="15.75" x14ac:dyDescent="0.3">
      <c r="B32" s="78" t="s">
        <v>59</v>
      </c>
      <c r="C32" s="79"/>
      <c r="D32" s="80"/>
      <c r="E32" s="22">
        <f>SUM(E23:E29)</f>
        <v>1091</v>
      </c>
    </row>
    <row r="33" spans="2:7" ht="15.75" x14ac:dyDescent="0.3">
      <c r="B33" s="78" t="s">
        <v>60</v>
      </c>
      <c r="C33" s="79"/>
      <c r="D33" s="80"/>
      <c r="E33" s="23" t="str">
        <f>DATEDIF(0,E32,"y")&amp;" Y "&amp;DATEDIF(0,E32,"ym")&amp;" M "&amp;DATEDIF(0,E32,"md")&amp;" D "</f>
        <v xml:space="preserve">2 Y 11 M 26 D </v>
      </c>
    </row>
    <row r="34" spans="2:7" ht="15.75" x14ac:dyDescent="0.3">
      <c r="B34" s="123" t="s">
        <v>22</v>
      </c>
      <c r="C34" s="124"/>
      <c r="D34" s="125"/>
      <c r="E34" s="22">
        <f>SUM(E11:E29)</f>
        <v>2174</v>
      </c>
    </row>
    <row r="35" spans="2:7" ht="15.75" x14ac:dyDescent="0.3">
      <c r="B35" s="123" t="s">
        <v>23</v>
      </c>
      <c r="C35" s="124"/>
      <c r="D35" s="125"/>
      <c r="E35" s="23" t="str">
        <f>DATEDIF(0,E34,"y")&amp;" Y "&amp;DATEDIF(0,E34,"ym")&amp;" M "&amp;DATEDIF(0,E34,"md")&amp;" D "</f>
        <v xml:space="preserve">5 Y 11 M 13 D </v>
      </c>
    </row>
    <row r="36" spans="2:7" ht="15.75" x14ac:dyDescent="0.3">
      <c r="B36" s="120" t="s">
        <v>26</v>
      </c>
      <c r="C36" s="120"/>
      <c r="D36" s="120"/>
      <c r="E36" s="43">
        <f>E34*2</f>
        <v>4348</v>
      </c>
    </row>
    <row r="37" spans="2:7" ht="15.75" x14ac:dyDescent="0.3">
      <c r="B37" s="120" t="s">
        <v>25</v>
      </c>
      <c r="C37" s="120"/>
      <c r="D37" s="120"/>
      <c r="E37" s="23" t="str">
        <f>DATEDIF(0,E36,"y")&amp;" Y "&amp;DATEDIF(0,E36,"ym")&amp;" M "&amp;DATEDIF(0,E36,"md")&amp;" D "</f>
        <v xml:space="preserve">11 Y 10 M 26 D </v>
      </c>
      <c r="G37" s="2"/>
    </row>
    <row r="38" spans="2:7" x14ac:dyDescent="0.25">
      <c r="B38" s="27"/>
      <c r="C38" s="27"/>
      <c r="D38" s="27"/>
    </row>
    <row r="39" spans="2:7" x14ac:dyDescent="0.25">
      <c r="G39" s="2"/>
    </row>
    <row r="40" spans="2:7" x14ac:dyDescent="0.25">
      <c r="B40" s="122" t="s">
        <v>27</v>
      </c>
      <c r="C40" s="122"/>
      <c r="D40" s="117" t="s">
        <v>28</v>
      </c>
      <c r="E40" s="117" t="s">
        <v>36</v>
      </c>
      <c r="F40" s="116" t="s">
        <v>2</v>
      </c>
    </row>
    <row r="41" spans="2:7" x14ac:dyDescent="0.25">
      <c r="B41" s="42" t="s">
        <v>6</v>
      </c>
      <c r="C41" s="42" t="s">
        <v>7</v>
      </c>
      <c r="D41" s="118"/>
      <c r="E41" s="118"/>
      <c r="F41" s="116"/>
    </row>
    <row r="42" spans="2:7" ht="30" x14ac:dyDescent="0.25">
      <c r="B42" s="5">
        <v>41320</v>
      </c>
      <c r="C42" s="5">
        <v>44375</v>
      </c>
      <c r="D42" s="110" t="s">
        <v>155</v>
      </c>
      <c r="E42" s="74" t="s">
        <v>154</v>
      </c>
      <c r="F42" s="16">
        <f>(C42-B42)+1</f>
        <v>3056</v>
      </c>
    </row>
    <row r="43" spans="2:7" x14ac:dyDescent="0.25">
      <c r="B43" s="5"/>
      <c r="C43" s="5"/>
      <c r="D43" s="5"/>
      <c r="E43" s="1"/>
      <c r="F43" s="16"/>
    </row>
    <row r="44" spans="2:7" ht="15.75" x14ac:dyDescent="0.3">
      <c r="B44" s="120" t="s">
        <v>32</v>
      </c>
      <c r="C44" s="120"/>
      <c r="D44" s="120"/>
      <c r="E44" s="120"/>
      <c r="F44" s="24">
        <f>SUM(F42:F43)</f>
        <v>3056</v>
      </c>
    </row>
    <row r="45" spans="2:7" ht="15.75" x14ac:dyDescent="0.3">
      <c r="B45" s="120" t="s">
        <v>33</v>
      </c>
      <c r="C45" s="120"/>
      <c r="D45" s="120"/>
      <c r="E45" s="120"/>
      <c r="F45" s="23" t="str">
        <f>DATEDIF(0,F44,"y")&amp;" Y "&amp;DATEDIF(0,F44,"ym")&amp;" M "&amp;DATEDIF(0,F44,"md")&amp;" D "</f>
        <v xml:space="preserve">8 Y 4 M 13 D </v>
      </c>
    </row>
    <row r="48" spans="2:7" ht="16.5" x14ac:dyDescent="0.3">
      <c r="B48" s="119" t="s">
        <v>34</v>
      </c>
      <c r="C48" s="119"/>
      <c r="D48" s="119"/>
      <c r="E48" s="119"/>
      <c r="F48" s="47">
        <f>E36+F44</f>
        <v>7404</v>
      </c>
    </row>
    <row r="49" spans="2:6" ht="15.75" x14ac:dyDescent="0.3">
      <c r="B49" s="119" t="s">
        <v>35</v>
      </c>
      <c r="C49" s="119"/>
      <c r="D49" s="119"/>
      <c r="E49" s="119"/>
      <c r="F49" s="23" t="str">
        <f>DATEDIF(0,F48,"y")&amp;" Y "&amp;DATEDIF(0,F48,"ym")&amp;" M "&amp;DATEDIF(0,F48,"md")&amp;" D "</f>
        <v xml:space="preserve">20 Y 3 M 8 D </v>
      </c>
    </row>
  </sheetData>
  <sortState ref="B11:E29">
    <sortCondition descending="1" ref="B11"/>
  </sortState>
  <mergeCells count="20">
    <mergeCell ref="C3:D3"/>
    <mergeCell ref="C4:D4"/>
    <mergeCell ref="C5:D5"/>
    <mergeCell ref="F40:F41"/>
    <mergeCell ref="B44:E44"/>
    <mergeCell ref="B45:E45"/>
    <mergeCell ref="B48:E48"/>
    <mergeCell ref="B49:E49"/>
    <mergeCell ref="E9:E10"/>
    <mergeCell ref="B30:D30"/>
    <mergeCell ref="B31:D31"/>
    <mergeCell ref="B40:C40"/>
    <mergeCell ref="D40:D41"/>
    <mergeCell ref="E40:E41"/>
    <mergeCell ref="B36:D36"/>
    <mergeCell ref="B37:D37"/>
    <mergeCell ref="B34:D34"/>
    <mergeCell ref="B35:D35"/>
    <mergeCell ref="B9:C9"/>
    <mergeCell ref="D9:D10"/>
  </mergeCells>
  <pageMargins left="0.42" right="0.42" top="0.55000000000000004" bottom="0.52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51"/>
  <sheetViews>
    <sheetView topLeftCell="A25" workbookViewId="0">
      <selection activeCell="B29" sqref="B29:B30"/>
    </sheetView>
  </sheetViews>
  <sheetFormatPr defaultRowHeight="15" x14ac:dyDescent="0.25"/>
  <cols>
    <col min="2" max="2" width="17" customWidth="1"/>
    <col min="3" max="3" width="17.28515625" customWidth="1"/>
    <col min="4" max="4" width="19.140625" customWidth="1"/>
    <col min="5" max="6" width="15.28515625" bestFit="1" customWidth="1"/>
  </cols>
  <sheetData>
    <row r="3" spans="2:5" x14ac:dyDescent="0.25">
      <c r="B3" s="32" t="s">
        <v>24</v>
      </c>
      <c r="C3" s="126">
        <v>7</v>
      </c>
      <c r="D3" s="126"/>
    </row>
    <row r="4" spans="2:5" x14ac:dyDescent="0.25">
      <c r="B4" s="4" t="s">
        <v>1</v>
      </c>
      <c r="C4" s="126" t="s">
        <v>97</v>
      </c>
      <c r="D4" s="126"/>
    </row>
    <row r="5" spans="2:5" x14ac:dyDescent="0.25">
      <c r="B5" s="4" t="s">
        <v>0</v>
      </c>
      <c r="C5" s="126" t="s">
        <v>98</v>
      </c>
      <c r="D5" s="126"/>
    </row>
    <row r="6" spans="2:5" x14ac:dyDescent="0.25">
      <c r="B6" s="69"/>
      <c r="C6" s="41"/>
      <c r="D6" s="41"/>
    </row>
    <row r="7" spans="2:5" x14ac:dyDescent="0.25">
      <c r="B7" s="69" t="s">
        <v>83</v>
      </c>
      <c r="C7" s="41"/>
      <c r="D7" s="41"/>
    </row>
    <row r="9" spans="2:5" x14ac:dyDescent="0.25">
      <c r="B9" s="122" t="s">
        <v>5</v>
      </c>
      <c r="C9" s="122"/>
      <c r="D9" s="117" t="s">
        <v>8</v>
      </c>
      <c r="E9" s="116" t="s">
        <v>2</v>
      </c>
    </row>
    <row r="10" spans="2:5" x14ac:dyDescent="0.25">
      <c r="B10" s="10" t="s">
        <v>6</v>
      </c>
      <c r="C10" s="10" t="s">
        <v>7</v>
      </c>
      <c r="D10" s="118"/>
      <c r="E10" s="116"/>
    </row>
    <row r="11" spans="2:5" x14ac:dyDescent="0.25">
      <c r="B11" s="5">
        <v>36076</v>
      </c>
      <c r="C11" s="5">
        <v>36350</v>
      </c>
      <c r="D11" s="12" t="s">
        <v>103</v>
      </c>
      <c r="E11" s="16"/>
    </row>
    <row r="12" spans="2:5" x14ac:dyDescent="0.25">
      <c r="B12" s="5">
        <v>36351</v>
      </c>
      <c r="C12" s="5">
        <v>36641</v>
      </c>
      <c r="D12" s="83" t="s">
        <v>103</v>
      </c>
      <c r="E12" s="16"/>
    </row>
    <row r="13" spans="2:5" x14ac:dyDescent="0.25">
      <c r="B13" s="5">
        <v>36966</v>
      </c>
      <c r="C13" s="5">
        <v>37141</v>
      </c>
      <c r="D13" s="83" t="s">
        <v>103</v>
      </c>
      <c r="E13" s="16"/>
    </row>
    <row r="14" spans="2:5" x14ac:dyDescent="0.25">
      <c r="B14" s="5">
        <v>37388</v>
      </c>
      <c r="C14" s="5">
        <v>37389</v>
      </c>
      <c r="D14" s="57" t="s">
        <v>11</v>
      </c>
      <c r="E14" s="16">
        <f t="shared" ref="E14:E26" si="0">(C14-B14)+1</f>
        <v>2</v>
      </c>
    </row>
    <row r="15" spans="2:5" x14ac:dyDescent="0.25">
      <c r="B15" s="5">
        <v>37390</v>
      </c>
      <c r="C15" s="5">
        <v>37528</v>
      </c>
      <c r="D15" s="81" t="s">
        <v>11</v>
      </c>
      <c r="E15" s="16">
        <f t="shared" si="0"/>
        <v>139</v>
      </c>
    </row>
    <row r="16" spans="2:5" x14ac:dyDescent="0.25">
      <c r="B16" s="5">
        <v>37533</v>
      </c>
      <c r="C16" s="5">
        <v>37627</v>
      </c>
      <c r="D16" s="81" t="s">
        <v>11</v>
      </c>
      <c r="E16" s="16">
        <f t="shared" si="0"/>
        <v>95</v>
      </c>
    </row>
    <row r="17" spans="2:5" x14ac:dyDescent="0.25">
      <c r="B17" s="5">
        <v>37628</v>
      </c>
      <c r="C17" s="5">
        <v>37627</v>
      </c>
      <c r="D17" s="13" t="s">
        <v>12</v>
      </c>
      <c r="E17" s="16">
        <f t="shared" si="0"/>
        <v>0</v>
      </c>
    </row>
    <row r="18" spans="2:5" x14ac:dyDescent="0.25">
      <c r="B18" s="5">
        <v>37628</v>
      </c>
      <c r="C18" s="5">
        <v>37640</v>
      </c>
      <c r="D18" s="13" t="s">
        <v>11</v>
      </c>
      <c r="E18" s="16">
        <f t="shared" si="0"/>
        <v>13</v>
      </c>
    </row>
    <row r="19" spans="2:5" x14ac:dyDescent="0.25">
      <c r="B19" s="5">
        <v>37736</v>
      </c>
      <c r="C19" s="5">
        <v>38040</v>
      </c>
      <c r="D19" s="81" t="s">
        <v>11</v>
      </c>
      <c r="E19" s="16">
        <f t="shared" si="0"/>
        <v>305</v>
      </c>
    </row>
    <row r="20" spans="2:5" x14ac:dyDescent="0.25">
      <c r="B20" s="5">
        <v>38479</v>
      </c>
      <c r="C20" s="5">
        <v>38874</v>
      </c>
      <c r="D20" s="81" t="s">
        <v>9</v>
      </c>
      <c r="E20" s="16">
        <f t="shared" si="0"/>
        <v>396</v>
      </c>
    </row>
    <row r="21" spans="2:5" x14ac:dyDescent="0.25">
      <c r="B21" s="5">
        <v>39173</v>
      </c>
      <c r="C21" s="5">
        <v>39211</v>
      </c>
      <c r="D21" s="81" t="s">
        <v>9</v>
      </c>
      <c r="E21" s="16">
        <f t="shared" si="0"/>
        <v>39</v>
      </c>
    </row>
    <row r="22" spans="2:5" x14ac:dyDescent="0.25">
      <c r="B22" s="5">
        <v>39213</v>
      </c>
      <c r="C22" s="5">
        <v>39290</v>
      </c>
      <c r="D22" s="81" t="s">
        <v>9</v>
      </c>
      <c r="E22" s="16">
        <f t="shared" si="0"/>
        <v>78</v>
      </c>
    </row>
    <row r="23" spans="2:5" x14ac:dyDescent="0.25">
      <c r="B23" s="5">
        <v>39417</v>
      </c>
      <c r="C23" s="5">
        <v>39552</v>
      </c>
      <c r="D23" s="81" t="s">
        <v>9</v>
      </c>
      <c r="E23" s="16">
        <f t="shared" si="0"/>
        <v>136</v>
      </c>
    </row>
    <row r="24" spans="2:5" x14ac:dyDescent="0.25">
      <c r="B24" s="5">
        <v>39656</v>
      </c>
      <c r="C24" s="5">
        <v>39750</v>
      </c>
      <c r="D24" s="13" t="s">
        <v>10</v>
      </c>
      <c r="E24" s="16">
        <f t="shared" si="0"/>
        <v>95</v>
      </c>
    </row>
    <row r="25" spans="2:5" x14ac:dyDescent="0.25">
      <c r="B25" s="5">
        <v>39751</v>
      </c>
      <c r="C25" s="5">
        <v>39873</v>
      </c>
      <c r="D25" s="81" t="s">
        <v>10</v>
      </c>
      <c r="E25" s="16">
        <f t="shared" si="0"/>
        <v>123</v>
      </c>
    </row>
    <row r="26" spans="2:5" x14ac:dyDescent="0.25">
      <c r="B26" s="5">
        <v>40050</v>
      </c>
      <c r="C26" s="5">
        <v>40257</v>
      </c>
      <c r="D26" s="81" t="s">
        <v>10</v>
      </c>
      <c r="E26" s="16">
        <f t="shared" si="0"/>
        <v>208</v>
      </c>
    </row>
    <row r="27" spans="2:5" ht="15.75" x14ac:dyDescent="0.3">
      <c r="B27" s="123" t="s">
        <v>20</v>
      </c>
      <c r="C27" s="124"/>
      <c r="D27" s="125"/>
      <c r="E27" s="22">
        <f>SUM(E20:E26)</f>
        <v>1075</v>
      </c>
    </row>
    <row r="28" spans="2:5" ht="15.75" x14ac:dyDescent="0.3">
      <c r="B28" s="123" t="s">
        <v>21</v>
      </c>
      <c r="C28" s="124"/>
      <c r="D28" s="125"/>
      <c r="E28" s="23" t="str">
        <f>DATEDIF(0,E27,"y")&amp;" Y "&amp;DATEDIF(0,E27,"ym")&amp;" M "&amp;DATEDIF(0,E27,"md")&amp;" D "</f>
        <v xml:space="preserve">2 Y 11 M 10 D </v>
      </c>
    </row>
    <row r="29" spans="2:5" ht="15.75" x14ac:dyDescent="0.3">
      <c r="B29" s="78" t="s">
        <v>59</v>
      </c>
      <c r="C29" s="79"/>
      <c r="D29" s="80"/>
      <c r="E29" s="22">
        <f>SUM(E11:E19)</f>
        <v>554</v>
      </c>
    </row>
    <row r="30" spans="2:5" ht="15.75" x14ac:dyDescent="0.3">
      <c r="B30" s="78" t="s">
        <v>60</v>
      </c>
      <c r="C30" s="79"/>
      <c r="D30" s="80"/>
      <c r="E30" s="23" t="str">
        <f>DATEDIF(0,E29,"y")&amp;" Y "&amp;DATEDIF(0,E29,"ym")&amp;" M "&amp;DATEDIF(0,E29,"md")&amp;" D "</f>
        <v xml:space="preserve">1 Y 6 M 7 D </v>
      </c>
    </row>
    <row r="31" spans="2:5" ht="15.75" x14ac:dyDescent="0.3">
      <c r="B31" s="123" t="s">
        <v>22</v>
      </c>
      <c r="C31" s="124"/>
      <c r="D31" s="125"/>
      <c r="E31" s="22">
        <f>SUM(E11:E26)</f>
        <v>1629</v>
      </c>
    </row>
    <row r="32" spans="2:5" ht="15.75" x14ac:dyDescent="0.3">
      <c r="B32" s="123" t="s">
        <v>23</v>
      </c>
      <c r="C32" s="124"/>
      <c r="D32" s="125"/>
      <c r="E32" s="23" t="str">
        <f>DATEDIF(0,E31,"y")&amp;" Y "&amp;DATEDIF(0,E31,"ym")&amp;" M "&amp;DATEDIF(0,E31,"md")&amp;" D "</f>
        <v xml:space="preserve">4 Y 5 M 16 D </v>
      </c>
    </row>
    <row r="33" spans="2:8" ht="15.75" x14ac:dyDescent="0.3">
      <c r="B33" s="120" t="s">
        <v>26</v>
      </c>
      <c r="C33" s="120"/>
      <c r="D33" s="120"/>
      <c r="E33" s="43">
        <f>E31*2</f>
        <v>3258</v>
      </c>
    </row>
    <row r="34" spans="2:8" ht="15.75" x14ac:dyDescent="0.3">
      <c r="B34" s="120" t="s">
        <v>25</v>
      </c>
      <c r="C34" s="120"/>
      <c r="D34" s="120"/>
      <c r="E34" s="23" t="str">
        <f>DATEDIF(0,E33,"y")&amp;" Y "&amp;DATEDIF(0,E33,"ym")&amp;" M "&amp;DATEDIF(0,E33,"md")&amp;" D "</f>
        <v xml:space="preserve">8 Y 11 M 1 D </v>
      </c>
      <c r="H34" s="2"/>
    </row>
    <row r="37" spans="2:8" x14ac:dyDescent="0.25">
      <c r="B37" s="122" t="s">
        <v>27</v>
      </c>
      <c r="C37" s="122"/>
      <c r="D37" s="117" t="s">
        <v>28</v>
      </c>
      <c r="E37" s="117" t="s">
        <v>36</v>
      </c>
      <c r="F37" s="116" t="s">
        <v>2</v>
      </c>
    </row>
    <row r="38" spans="2:8" x14ac:dyDescent="0.25">
      <c r="B38" s="42" t="s">
        <v>6</v>
      </c>
      <c r="C38" s="42" t="s">
        <v>7</v>
      </c>
      <c r="D38" s="118"/>
      <c r="E38" s="118"/>
      <c r="F38" s="116"/>
    </row>
    <row r="39" spans="2:8" x14ac:dyDescent="0.25">
      <c r="B39" s="50">
        <v>42109</v>
      </c>
      <c r="C39" s="50">
        <v>44375</v>
      </c>
      <c r="D39" s="49" t="s">
        <v>101</v>
      </c>
      <c r="E39" s="49" t="s">
        <v>99</v>
      </c>
      <c r="F39" s="16">
        <f>(C39-B39)+1</f>
        <v>2267</v>
      </c>
    </row>
    <row r="40" spans="2:8" x14ac:dyDescent="0.25">
      <c r="B40" s="50">
        <v>41857</v>
      </c>
      <c r="C40" s="50">
        <v>42094</v>
      </c>
      <c r="D40" s="49" t="s">
        <v>100</v>
      </c>
      <c r="E40" s="49" t="s">
        <v>102</v>
      </c>
      <c r="F40" s="16">
        <f>(C40-B40)+1</f>
        <v>238</v>
      </c>
    </row>
    <row r="41" spans="2:8" ht="45" x14ac:dyDescent="0.25">
      <c r="B41" s="50">
        <v>40387</v>
      </c>
      <c r="C41" s="50">
        <v>41855</v>
      </c>
      <c r="D41" s="93" t="s">
        <v>105</v>
      </c>
      <c r="E41" s="49" t="s">
        <v>104</v>
      </c>
      <c r="F41" s="16">
        <f>(C41-B41)+1</f>
        <v>1469</v>
      </c>
    </row>
    <row r="42" spans="2:8" x14ac:dyDescent="0.25">
      <c r="B42" s="50"/>
      <c r="C42" s="50"/>
      <c r="D42" s="50"/>
      <c r="E42" s="1"/>
      <c r="F42" s="16"/>
    </row>
    <row r="43" spans="2:8" ht="15.75" x14ac:dyDescent="0.3">
      <c r="B43" s="120" t="s">
        <v>32</v>
      </c>
      <c r="C43" s="120"/>
      <c r="D43" s="120"/>
      <c r="E43" s="120"/>
      <c r="F43" s="24">
        <f>SUM(F39:F42)</f>
        <v>3974</v>
      </c>
    </row>
    <row r="44" spans="2:8" ht="15.75" x14ac:dyDescent="0.3">
      <c r="B44" s="120" t="s">
        <v>33</v>
      </c>
      <c r="C44" s="120"/>
      <c r="D44" s="120"/>
      <c r="E44" s="120"/>
      <c r="F44" s="23" t="str">
        <f>DATEDIF(0,F43,"y")&amp;" Y "&amp;DATEDIF(0,F43,"ym")&amp;" M "&amp;DATEDIF(0,F43,"md")&amp;" D "</f>
        <v xml:space="preserve">10 Y 10 M 17 D </v>
      </c>
    </row>
    <row r="46" spans="2:8" x14ac:dyDescent="0.25">
      <c r="B46" s="45" t="s">
        <v>55</v>
      </c>
    </row>
    <row r="47" spans="2:8" x14ac:dyDescent="0.25">
      <c r="B47" s="121" t="s">
        <v>107</v>
      </c>
      <c r="C47" s="121"/>
      <c r="D47" s="121"/>
      <c r="E47" s="121"/>
      <c r="F47" s="121"/>
    </row>
    <row r="48" spans="2:8" x14ac:dyDescent="0.25">
      <c r="B48" s="121"/>
      <c r="C48" s="121"/>
      <c r="D48" s="121"/>
      <c r="E48" s="121"/>
      <c r="F48" s="121"/>
    </row>
    <row r="50" spans="2:6" x14ac:dyDescent="0.25">
      <c r="B50" s="119" t="s">
        <v>34</v>
      </c>
      <c r="C50" s="119"/>
      <c r="D50" s="119"/>
      <c r="E50" s="119"/>
      <c r="F50" s="24">
        <f>E33+F43</f>
        <v>7232</v>
      </c>
    </row>
    <row r="51" spans="2:6" ht="15.75" x14ac:dyDescent="0.3">
      <c r="B51" s="119" t="s">
        <v>35</v>
      </c>
      <c r="C51" s="119"/>
      <c r="D51" s="119"/>
      <c r="E51" s="119"/>
      <c r="F51" s="23" t="str">
        <f>DATEDIF(0,F50,"y")&amp;" Y "&amp;DATEDIF(0,F50,"ym")&amp;" M "&amp;DATEDIF(0,F50,"md")&amp;" D "</f>
        <v xml:space="preserve">19 Y 9 M 19 D </v>
      </c>
    </row>
  </sheetData>
  <mergeCells count="21">
    <mergeCell ref="B43:E43"/>
    <mergeCell ref="B44:E44"/>
    <mergeCell ref="B50:E50"/>
    <mergeCell ref="B51:E51"/>
    <mergeCell ref="C3:D3"/>
    <mergeCell ref="B37:C37"/>
    <mergeCell ref="D37:D38"/>
    <mergeCell ref="E37:E38"/>
    <mergeCell ref="B47:F48"/>
    <mergeCell ref="F37:F38"/>
    <mergeCell ref="B33:D33"/>
    <mergeCell ref="B34:D34"/>
    <mergeCell ref="E9:E10"/>
    <mergeCell ref="C4:D4"/>
    <mergeCell ref="C5:D5"/>
    <mergeCell ref="B27:D27"/>
    <mergeCell ref="B28:D28"/>
    <mergeCell ref="B31:D31"/>
    <mergeCell ref="B32:D32"/>
    <mergeCell ref="B9:C9"/>
    <mergeCell ref="D9:D10"/>
  </mergeCells>
  <pageMargins left="0.95" right="0.7" top="0.37" bottom="0.44" header="0.24" footer="0.3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8"/>
  <sheetViews>
    <sheetView topLeftCell="A40" workbookViewId="0">
      <selection activeCell="B43" sqref="B43:B44"/>
    </sheetView>
  </sheetViews>
  <sheetFormatPr defaultRowHeight="15" x14ac:dyDescent="0.25"/>
  <cols>
    <col min="2" max="2" width="18.42578125" customWidth="1"/>
    <col min="3" max="3" width="16.7109375" customWidth="1"/>
    <col min="4" max="4" width="17" customWidth="1"/>
    <col min="5" max="5" width="16.28515625" bestFit="1" customWidth="1"/>
    <col min="6" max="6" width="14.28515625" bestFit="1" customWidth="1"/>
  </cols>
  <sheetData>
    <row r="3" spans="2:5" x14ac:dyDescent="0.25">
      <c r="B3" s="32" t="s">
        <v>24</v>
      </c>
      <c r="C3" s="126">
        <v>8</v>
      </c>
      <c r="D3" s="126"/>
    </row>
    <row r="4" spans="2:5" x14ac:dyDescent="0.25">
      <c r="B4" s="4" t="s">
        <v>1</v>
      </c>
      <c r="C4" s="126" t="s">
        <v>108</v>
      </c>
      <c r="D4" s="126"/>
    </row>
    <row r="5" spans="2:5" x14ac:dyDescent="0.25">
      <c r="B5" s="4" t="s">
        <v>0</v>
      </c>
      <c r="C5" s="126" t="s">
        <v>106</v>
      </c>
      <c r="D5" s="126"/>
    </row>
    <row r="6" spans="2:5" x14ac:dyDescent="0.25">
      <c r="B6" s="69"/>
      <c r="C6" s="41"/>
      <c r="D6" s="41"/>
    </row>
    <row r="7" spans="2:5" x14ac:dyDescent="0.25">
      <c r="B7" s="69" t="s">
        <v>109</v>
      </c>
      <c r="C7" s="41"/>
      <c r="D7" s="41"/>
    </row>
    <row r="9" spans="2:5" x14ac:dyDescent="0.25">
      <c r="B9" s="122" t="s">
        <v>5</v>
      </c>
      <c r="C9" s="122"/>
      <c r="D9" s="117" t="s">
        <v>8</v>
      </c>
      <c r="E9" s="116" t="s">
        <v>2</v>
      </c>
    </row>
    <row r="10" spans="2:5" x14ac:dyDescent="0.25">
      <c r="B10" s="10" t="s">
        <v>6</v>
      </c>
      <c r="C10" s="10" t="s">
        <v>7</v>
      </c>
      <c r="D10" s="118"/>
      <c r="E10" s="116"/>
    </row>
    <row r="11" spans="2:5" x14ac:dyDescent="0.25">
      <c r="B11" s="5">
        <v>44068</v>
      </c>
      <c r="C11" s="5">
        <v>44265</v>
      </c>
      <c r="D11" s="12" t="s">
        <v>13</v>
      </c>
      <c r="E11" s="16">
        <f t="shared" ref="E11:E40" si="0">(C11-B11)+1</f>
        <v>198</v>
      </c>
    </row>
    <row r="12" spans="2:5" x14ac:dyDescent="0.25">
      <c r="B12" s="5">
        <v>43722</v>
      </c>
      <c r="C12" s="5">
        <v>43902</v>
      </c>
      <c r="D12" s="83" t="s">
        <v>13</v>
      </c>
      <c r="E12" s="16">
        <f t="shared" si="0"/>
        <v>181</v>
      </c>
    </row>
    <row r="13" spans="2:5" x14ac:dyDescent="0.25">
      <c r="B13" s="5">
        <v>43075</v>
      </c>
      <c r="C13" s="5">
        <v>43171</v>
      </c>
      <c r="D13" s="83" t="s">
        <v>13</v>
      </c>
      <c r="E13" s="16">
        <f t="shared" si="0"/>
        <v>97</v>
      </c>
    </row>
    <row r="14" spans="2:5" x14ac:dyDescent="0.25">
      <c r="B14" s="5">
        <v>42845</v>
      </c>
      <c r="C14" s="5">
        <v>42946</v>
      </c>
      <c r="D14" s="83" t="s">
        <v>13</v>
      </c>
      <c r="E14" s="16">
        <f t="shared" si="0"/>
        <v>102</v>
      </c>
    </row>
    <row r="15" spans="2:5" x14ac:dyDescent="0.25">
      <c r="B15" s="5">
        <v>42695</v>
      </c>
      <c r="C15" s="5">
        <v>42785</v>
      </c>
      <c r="D15" s="83" t="s">
        <v>13</v>
      </c>
      <c r="E15" s="16">
        <f t="shared" si="0"/>
        <v>91</v>
      </c>
    </row>
    <row r="16" spans="2:5" x14ac:dyDescent="0.25">
      <c r="B16" s="5">
        <v>42448</v>
      </c>
      <c r="C16" s="5">
        <v>42595</v>
      </c>
      <c r="D16" s="83" t="s">
        <v>13</v>
      </c>
      <c r="E16" s="16">
        <f t="shared" si="0"/>
        <v>148</v>
      </c>
    </row>
    <row r="17" spans="2:5" x14ac:dyDescent="0.25">
      <c r="B17" s="5">
        <v>42177</v>
      </c>
      <c r="C17" s="5">
        <v>42285</v>
      </c>
      <c r="D17" s="83" t="s">
        <v>13</v>
      </c>
      <c r="E17" s="16">
        <f t="shared" si="0"/>
        <v>109</v>
      </c>
    </row>
    <row r="18" spans="2:5" x14ac:dyDescent="0.25">
      <c r="B18" s="5">
        <v>42161</v>
      </c>
      <c r="C18" s="5">
        <v>42177</v>
      </c>
      <c r="D18" s="83" t="s">
        <v>13</v>
      </c>
      <c r="E18" s="16">
        <f t="shared" si="0"/>
        <v>17</v>
      </c>
    </row>
    <row r="19" spans="2:5" x14ac:dyDescent="0.25">
      <c r="B19" s="5">
        <v>41983</v>
      </c>
      <c r="C19" s="5">
        <v>42014</v>
      </c>
      <c r="D19" s="83" t="s">
        <v>13</v>
      </c>
      <c r="E19" s="16">
        <f t="shared" si="0"/>
        <v>32</v>
      </c>
    </row>
    <row r="20" spans="2:5" x14ac:dyDescent="0.25">
      <c r="B20" s="5">
        <v>41970</v>
      </c>
      <c r="C20" s="5">
        <v>41983</v>
      </c>
      <c r="D20" s="83" t="s">
        <v>13</v>
      </c>
      <c r="E20" s="16">
        <f t="shared" si="0"/>
        <v>14</v>
      </c>
    </row>
    <row r="21" spans="2:5" x14ac:dyDescent="0.25">
      <c r="B21" s="5">
        <v>41731</v>
      </c>
      <c r="C21" s="5">
        <v>41856</v>
      </c>
      <c r="D21" s="83" t="s">
        <v>13</v>
      </c>
      <c r="E21" s="16">
        <f t="shared" si="0"/>
        <v>126</v>
      </c>
    </row>
    <row r="22" spans="2:5" x14ac:dyDescent="0.25">
      <c r="B22" s="5">
        <v>41485</v>
      </c>
      <c r="C22" s="5">
        <v>41619</v>
      </c>
      <c r="D22" s="83" t="s">
        <v>13</v>
      </c>
      <c r="E22" s="16">
        <f t="shared" si="0"/>
        <v>135</v>
      </c>
    </row>
    <row r="23" spans="2:5" x14ac:dyDescent="0.25">
      <c r="B23" s="5">
        <v>41272</v>
      </c>
      <c r="C23" s="5">
        <v>41400</v>
      </c>
      <c r="D23" s="83" t="s">
        <v>13</v>
      </c>
      <c r="E23" s="16">
        <f t="shared" si="0"/>
        <v>129</v>
      </c>
    </row>
    <row r="24" spans="2:5" x14ac:dyDescent="0.25">
      <c r="B24" s="5">
        <v>41074</v>
      </c>
      <c r="C24" s="5">
        <v>41164</v>
      </c>
      <c r="D24" s="83" t="s">
        <v>13</v>
      </c>
      <c r="E24" s="16">
        <f t="shared" si="0"/>
        <v>91</v>
      </c>
    </row>
    <row r="25" spans="2:5" x14ac:dyDescent="0.25">
      <c r="B25" s="5">
        <v>40903</v>
      </c>
      <c r="C25" s="5">
        <v>41010</v>
      </c>
      <c r="D25" s="83" t="s">
        <v>13</v>
      </c>
      <c r="E25" s="16">
        <f t="shared" si="0"/>
        <v>108</v>
      </c>
    </row>
    <row r="26" spans="2:5" x14ac:dyDescent="0.25">
      <c r="B26" s="5">
        <v>40701</v>
      </c>
      <c r="C26" s="5">
        <v>40799</v>
      </c>
      <c r="D26" s="83" t="s">
        <v>13</v>
      </c>
      <c r="E26" s="16">
        <f t="shared" si="0"/>
        <v>99</v>
      </c>
    </row>
    <row r="27" spans="2:5" x14ac:dyDescent="0.25">
      <c r="B27" s="5">
        <v>40556</v>
      </c>
      <c r="C27" s="5">
        <v>40639</v>
      </c>
      <c r="D27" s="83" t="s">
        <v>13</v>
      </c>
      <c r="E27" s="16">
        <f t="shared" si="0"/>
        <v>84</v>
      </c>
    </row>
    <row r="28" spans="2:5" x14ac:dyDescent="0.25">
      <c r="B28" s="5">
        <v>40291</v>
      </c>
      <c r="C28" s="5">
        <v>40469</v>
      </c>
      <c r="D28" s="83" t="s">
        <v>13</v>
      </c>
      <c r="E28" s="16">
        <f t="shared" si="0"/>
        <v>179</v>
      </c>
    </row>
    <row r="29" spans="2:5" x14ac:dyDescent="0.25">
      <c r="B29" s="5">
        <v>40050</v>
      </c>
      <c r="C29" s="5">
        <v>40203</v>
      </c>
      <c r="D29" s="83" t="s">
        <v>13</v>
      </c>
      <c r="E29" s="16">
        <f t="shared" si="0"/>
        <v>154</v>
      </c>
    </row>
    <row r="30" spans="2:5" x14ac:dyDescent="0.25">
      <c r="B30" s="5">
        <v>39803</v>
      </c>
      <c r="C30" s="5">
        <v>39941</v>
      </c>
      <c r="D30" s="83" t="s">
        <v>13</v>
      </c>
      <c r="E30" s="16">
        <f t="shared" si="0"/>
        <v>139</v>
      </c>
    </row>
    <row r="31" spans="2:5" x14ac:dyDescent="0.25">
      <c r="B31" s="5">
        <v>39598</v>
      </c>
      <c r="C31" s="5">
        <v>39689</v>
      </c>
      <c r="D31" s="83" t="s">
        <v>13</v>
      </c>
      <c r="E31" s="16">
        <f t="shared" si="0"/>
        <v>92</v>
      </c>
    </row>
    <row r="32" spans="2:5" x14ac:dyDescent="0.25">
      <c r="B32" s="5">
        <v>39369</v>
      </c>
      <c r="C32" s="5">
        <v>39515</v>
      </c>
      <c r="D32" s="83" t="s">
        <v>14</v>
      </c>
      <c r="E32" s="16">
        <f t="shared" si="0"/>
        <v>147</v>
      </c>
    </row>
    <row r="33" spans="2:7" x14ac:dyDescent="0.25">
      <c r="B33" s="5">
        <v>39023</v>
      </c>
      <c r="C33" s="5">
        <v>39189</v>
      </c>
      <c r="D33" s="83" t="s">
        <v>14</v>
      </c>
      <c r="E33" s="16">
        <f t="shared" si="0"/>
        <v>167</v>
      </c>
    </row>
    <row r="34" spans="2:7" x14ac:dyDescent="0.25">
      <c r="B34" s="5">
        <v>38724</v>
      </c>
      <c r="C34" s="5">
        <v>38922</v>
      </c>
      <c r="D34" s="83" t="s">
        <v>14</v>
      </c>
      <c r="E34" s="16">
        <f t="shared" si="0"/>
        <v>199</v>
      </c>
    </row>
    <row r="35" spans="2:7" x14ac:dyDescent="0.25">
      <c r="B35" s="5">
        <v>38354</v>
      </c>
      <c r="C35" s="5">
        <v>38541</v>
      </c>
      <c r="D35" s="83" t="s">
        <v>15</v>
      </c>
      <c r="E35" s="16">
        <f t="shared" si="0"/>
        <v>188</v>
      </c>
    </row>
    <row r="36" spans="2:7" x14ac:dyDescent="0.25">
      <c r="B36" s="5">
        <v>37592</v>
      </c>
      <c r="C36" s="5">
        <v>37850</v>
      </c>
      <c r="D36" s="83" t="s">
        <v>15</v>
      </c>
      <c r="E36" s="16">
        <f t="shared" si="0"/>
        <v>259</v>
      </c>
    </row>
    <row r="37" spans="2:7" x14ac:dyDescent="0.25">
      <c r="B37" s="5">
        <v>37572</v>
      </c>
      <c r="C37" s="5">
        <v>37592</v>
      </c>
      <c r="D37" s="83" t="s">
        <v>15</v>
      </c>
      <c r="E37" s="16">
        <f t="shared" si="0"/>
        <v>21</v>
      </c>
    </row>
    <row r="38" spans="2:7" x14ac:dyDescent="0.25">
      <c r="B38" s="5">
        <v>37140</v>
      </c>
      <c r="C38" s="5">
        <v>37446</v>
      </c>
      <c r="D38" s="81" t="s">
        <v>16</v>
      </c>
      <c r="E38" s="16">
        <f t="shared" si="0"/>
        <v>307</v>
      </c>
    </row>
    <row r="39" spans="2:7" x14ac:dyDescent="0.25">
      <c r="B39" s="5">
        <v>36722</v>
      </c>
      <c r="C39" s="5">
        <v>36799</v>
      </c>
      <c r="D39" s="81" t="s">
        <v>17</v>
      </c>
      <c r="E39" s="16">
        <f t="shared" si="0"/>
        <v>78</v>
      </c>
    </row>
    <row r="40" spans="2:7" x14ac:dyDescent="0.25">
      <c r="B40" s="5">
        <v>36517</v>
      </c>
      <c r="C40" s="5">
        <v>36651</v>
      </c>
      <c r="D40" s="81" t="s">
        <v>17</v>
      </c>
      <c r="E40" s="16">
        <f t="shared" si="0"/>
        <v>135</v>
      </c>
    </row>
    <row r="41" spans="2:7" ht="15.75" x14ac:dyDescent="0.3">
      <c r="B41" s="123" t="s">
        <v>20</v>
      </c>
      <c r="C41" s="124"/>
      <c r="D41" s="125"/>
      <c r="E41" s="22">
        <f>SUM(E11:E34)</f>
        <v>2838</v>
      </c>
    </row>
    <row r="42" spans="2:7" ht="15.75" x14ac:dyDescent="0.3">
      <c r="B42" s="123" t="s">
        <v>21</v>
      </c>
      <c r="C42" s="124"/>
      <c r="D42" s="125"/>
      <c r="E42" s="23" t="str">
        <f>DATEDIF(0,E41,"y")&amp;" Y "&amp;DATEDIF(0,E41,"ym")&amp;" M "&amp;DATEDIF(0,E41,"md")&amp;" D "</f>
        <v xml:space="preserve">7 Y 9 M 8 D </v>
      </c>
    </row>
    <row r="43" spans="2:7" ht="15.75" x14ac:dyDescent="0.3">
      <c r="B43" s="78" t="s">
        <v>59</v>
      </c>
      <c r="C43" s="79"/>
      <c r="D43" s="80"/>
      <c r="E43" s="22">
        <f>SUM(E35:E40)</f>
        <v>988</v>
      </c>
    </row>
    <row r="44" spans="2:7" ht="15.75" x14ac:dyDescent="0.3">
      <c r="B44" s="78" t="s">
        <v>60</v>
      </c>
      <c r="C44" s="79"/>
      <c r="D44" s="80"/>
      <c r="E44" s="23" t="str">
        <f>DATEDIF(0,E43,"y")&amp;" Y "&amp;DATEDIF(0,E43,"ym")&amp;" M "&amp;DATEDIF(0,E43,"md")&amp;" D "</f>
        <v xml:space="preserve">2 Y 8 M 14 D </v>
      </c>
    </row>
    <row r="45" spans="2:7" ht="15.75" x14ac:dyDescent="0.3">
      <c r="B45" s="123" t="s">
        <v>22</v>
      </c>
      <c r="C45" s="124"/>
      <c r="D45" s="125"/>
      <c r="E45" s="22">
        <f>SUM(E11:E40)</f>
        <v>3826</v>
      </c>
    </row>
    <row r="46" spans="2:7" ht="15.75" x14ac:dyDescent="0.3">
      <c r="B46" s="123" t="s">
        <v>23</v>
      </c>
      <c r="C46" s="124"/>
      <c r="D46" s="125"/>
      <c r="E46" s="23" t="str">
        <f>DATEDIF(0,E45,"y")&amp;" Y "&amp;DATEDIF(0,E45,"ym")&amp;" M "&amp;DATEDIF(0,E45,"md")&amp;" D "</f>
        <v xml:space="preserve">10 Y 5 M 22 D </v>
      </c>
    </row>
    <row r="47" spans="2:7" ht="15.75" x14ac:dyDescent="0.3">
      <c r="B47" s="120" t="s">
        <v>26</v>
      </c>
      <c r="C47" s="120"/>
      <c r="D47" s="120"/>
      <c r="E47" s="43">
        <f>E45*2</f>
        <v>7652</v>
      </c>
    </row>
    <row r="48" spans="2:7" ht="15.75" x14ac:dyDescent="0.3">
      <c r="B48" s="120" t="s">
        <v>25</v>
      </c>
      <c r="C48" s="120"/>
      <c r="D48" s="120"/>
      <c r="E48" s="23" t="str">
        <f>DATEDIF(0,E47,"y")&amp;" Y "&amp;DATEDIF(0,E47,"ym")&amp;" M "&amp;DATEDIF(0,E47,"md")&amp;" D "</f>
        <v xml:space="preserve">20 Y 11 M 12 D </v>
      </c>
      <c r="G48" s="2"/>
    </row>
    <row r="49" spans="2:6" x14ac:dyDescent="0.25">
      <c r="B49" s="17"/>
      <c r="C49" s="17"/>
      <c r="D49" s="28"/>
      <c r="E49" s="29"/>
    </row>
    <row r="51" spans="2:6" x14ac:dyDescent="0.25">
      <c r="B51" s="122" t="s">
        <v>27</v>
      </c>
      <c r="C51" s="122"/>
      <c r="D51" s="117" t="s">
        <v>28</v>
      </c>
      <c r="E51" s="117" t="s">
        <v>36</v>
      </c>
      <c r="F51" s="116" t="s">
        <v>2</v>
      </c>
    </row>
    <row r="52" spans="2:6" x14ac:dyDescent="0.25">
      <c r="B52" s="44" t="s">
        <v>6</v>
      </c>
      <c r="C52" s="44" t="s">
        <v>7</v>
      </c>
      <c r="D52" s="118"/>
      <c r="E52" s="118"/>
      <c r="F52" s="116"/>
    </row>
    <row r="53" spans="2:6" x14ac:dyDescent="0.25">
      <c r="B53" s="50"/>
      <c r="C53" s="50"/>
      <c r="D53" s="49"/>
      <c r="E53" s="49"/>
      <c r="F53" s="16">
        <v>0</v>
      </c>
    </row>
    <row r="54" spans="2:6" ht="15.75" x14ac:dyDescent="0.3">
      <c r="B54" s="120" t="s">
        <v>32</v>
      </c>
      <c r="C54" s="120"/>
      <c r="D54" s="120"/>
      <c r="E54" s="120"/>
      <c r="F54" s="24">
        <v>0</v>
      </c>
    </row>
    <row r="55" spans="2:6" ht="15.75" x14ac:dyDescent="0.3">
      <c r="B55" s="120" t="s">
        <v>33</v>
      </c>
      <c r="C55" s="120"/>
      <c r="D55" s="120"/>
      <c r="E55" s="120"/>
      <c r="F55" s="23" t="str">
        <f>DATEDIF(0,F54,"y")&amp;" Y "&amp;DATEDIF(0,F54,"ym")&amp;" M "&amp;DATEDIF(0,F54,"md")&amp;" D "</f>
        <v xml:space="preserve">0 Y 0 M 0 D </v>
      </c>
    </row>
    <row r="57" spans="2:6" x14ac:dyDescent="0.25">
      <c r="B57" s="119" t="s">
        <v>34</v>
      </c>
      <c r="C57" s="119"/>
      <c r="D57" s="119"/>
      <c r="E57" s="119"/>
      <c r="F57" s="24">
        <f>E47+F54</f>
        <v>7652</v>
      </c>
    </row>
    <row r="58" spans="2:6" ht="15.75" x14ac:dyDescent="0.3">
      <c r="B58" s="119" t="s">
        <v>35</v>
      </c>
      <c r="C58" s="119"/>
      <c r="D58" s="119"/>
      <c r="E58" s="119"/>
      <c r="F58" s="23" t="str">
        <f>DATEDIF(0,F57,"y")&amp;" Y "&amp;DATEDIF(0,F57,"ym")&amp;" M "&amp;DATEDIF(0,F57,"md")&amp;" D "</f>
        <v xml:space="preserve">20 Y 11 M 12 D </v>
      </c>
    </row>
  </sheetData>
  <sortState ref="B11:E40">
    <sortCondition descending="1" ref="B11"/>
  </sortState>
  <mergeCells count="20">
    <mergeCell ref="C4:D4"/>
    <mergeCell ref="C5:D5"/>
    <mergeCell ref="B9:C9"/>
    <mergeCell ref="D9:D10"/>
    <mergeCell ref="C3:D3"/>
    <mergeCell ref="F51:F52"/>
    <mergeCell ref="B54:E54"/>
    <mergeCell ref="B47:D47"/>
    <mergeCell ref="B48:D48"/>
    <mergeCell ref="E9:E10"/>
    <mergeCell ref="B41:D41"/>
    <mergeCell ref="B42:D42"/>
    <mergeCell ref="B45:D45"/>
    <mergeCell ref="B46:D46"/>
    <mergeCell ref="B55:E55"/>
    <mergeCell ref="B57:E57"/>
    <mergeCell ref="B58:E58"/>
    <mergeCell ref="B51:C51"/>
    <mergeCell ref="D51:D52"/>
    <mergeCell ref="E51:E52"/>
  </mergeCells>
  <pageMargins left="0.95" right="0.7" top="0.37" bottom="0.28999999999999998" header="0.22" footer="0.16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10</vt:i4>
      </vt:variant>
    </vt:vector>
  </HeadingPairs>
  <TitlesOfParts>
    <vt:vector size="28" baseType="lpstr">
      <vt:lpstr>Sheet1</vt:lpstr>
      <vt:lpstr>Sheet2</vt:lpstr>
      <vt:lpstr>Sheet3</vt:lpstr>
      <vt:lpstr>Pankaj Misra</vt:lpstr>
      <vt:lpstr>Sheet5</vt:lpstr>
      <vt:lpstr>Sheet6</vt:lpstr>
      <vt:lpstr>Vinay Kumar Singh</vt:lpstr>
      <vt:lpstr>Sheet8</vt:lpstr>
      <vt:lpstr>Sheet9</vt:lpstr>
      <vt:lpstr>Sheet10</vt:lpstr>
      <vt:lpstr>Sheet11</vt:lpstr>
      <vt:lpstr>Sheet12</vt:lpstr>
      <vt:lpstr>Sheet13</vt:lpstr>
      <vt:lpstr>Capt. Subroto Khan</vt:lpstr>
      <vt:lpstr>CDC Sheet</vt:lpstr>
      <vt:lpstr>Capt. Gajanan B. Karanjikar</vt:lpstr>
      <vt:lpstr>Sheet17</vt:lpstr>
      <vt:lpstr>Sheet18</vt:lpstr>
      <vt:lpstr>'Capt. Gajanan B. Karanjikar'!Print_Area</vt:lpstr>
      <vt:lpstr>'Capt. Subroto Khan'!Print_Area</vt:lpstr>
      <vt:lpstr>'CDC Sheet'!Print_Area</vt:lpstr>
      <vt:lpstr>Sheet1!Print_Area</vt:lpstr>
      <vt:lpstr>Sheet10!Print_Area</vt:lpstr>
      <vt:lpstr>Sheet11!Print_Area</vt:lpstr>
      <vt:lpstr>Sheet12!Print_Area</vt:lpstr>
      <vt:lpstr>Sheet13!Print_Area</vt:lpstr>
      <vt:lpstr>Sheet17!Print_Area</vt:lpstr>
      <vt:lpstr>Sheet18!Print_Area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</dc:creator>
  <cp:lastModifiedBy>IMUARADMIN</cp:lastModifiedBy>
  <cp:lastPrinted>2021-09-27T06:27:24Z</cp:lastPrinted>
  <dcterms:created xsi:type="dcterms:W3CDTF">2018-06-07T04:23:14Z</dcterms:created>
  <dcterms:modified xsi:type="dcterms:W3CDTF">2023-04-13T15:58:22Z</dcterms:modified>
</cp:coreProperties>
</file>